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9_2025 II_3 melléklet mellékletei pdf\"/>
    </mc:Choice>
  </mc:AlternateContent>
  <xr:revisionPtr revIDLastSave="0" documentId="13_ncr:1_{0CE145A6-67B1-4E1C-9D61-49E6C28287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Munka1!$A$1:$S$83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C22" i="1"/>
  <c r="E22" i="1"/>
  <c r="F22" i="1"/>
  <c r="J22" i="1"/>
  <c r="K22" i="1"/>
  <c r="P22" i="1"/>
  <c r="O25" i="1"/>
  <c r="O22" i="1" s="1"/>
  <c r="R78" i="1" l="1"/>
  <c r="Q78" i="1"/>
  <c r="S78" i="1" s="1"/>
  <c r="R67" i="1"/>
  <c r="Q67" i="1"/>
  <c r="S67" i="1" s="1"/>
  <c r="Q59" i="1"/>
  <c r="R59" i="1"/>
  <c r="S59" i="1" l="1"/>
  <c r="Q25" i="1"/>
  <c r="S25" i="1" s="1"/>
  <c r="R25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C56" i="1"/>
  <c r="E56" i="1"/>
  <c r="F56" i="1"/>
  <c r="J56" i="1"/>
  <c r="K56" i="1"/>
  <c r="O56" i="1"/>
  <c r="P56" i="1"/>
  <c r="B56" i="1"/>
  <c r="B7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P80" i="1" l="1"/>
  <c r="O80" i="1"/>
  <c r="P74" i="1"/>
  <c r="O74" i="1"/>
  <c r="P69" i="1"/>
  <c r="O69" i="1"/>
  <c r="P61" i="1"/>
  <c r="O61" i="1"/>
  <c r="P52" i="1"/>
  <c r="O52" i="1"/>
  <c r="P49" i="1"/>
  <c r="O49" i="1"/>
  <c r="P45" i="1"/>
  <c r="O45" i="1"/>
  <c r="P34" i="1"/>
  <c r="O34" i="1"/>
  <c r="P18" i="1"/>
  <c r="O18" i="1"/>
  <c r="P14" i="1"/>
  <c r="O14" i="1"/>
  <c r="P11" i="1"/>
  <c r="O11" i="1"/>
  <c r="C69" i="1"/>
  <c r="E69" i="1"/>
  <c r="F69" i="1"/>
  <c r="J69" i="1"/>
  <c r="K69" i="1"/>
  <c r="L72" i="1"/>
  <c r="Q72" i="1" s="1"/>
  <c r="M72" i="1"/>
  <c r="R72" i="1" s="1"/>
  <c r="J34" i="1"/>
  <c r="B61" i="1"/>
  <c r="C61" i="1"/>
  <c r="D61" i="1"/>
  <c r="E61" i="1"/>
  <c r="F61" i="1"/>
  <c r="J61" i="1"/>
  <c r="K61" i="1"/>
  <c r="L64" i="1"/>
  <c r="Q64" i="1" s="1"/>
  <c r="M64" i="1"/>
  <c r="R64" i="1" s="1"/>
  <c r="J80" i="1"/>
  <c r="K80" i="1"/>
  <c r="J74" i="1"/>
  <c r="K74" i="1"/>
  <c r="J52" i="1"/>
  <c r="K52" i="1"/>
  <c r="J49" i="1"/>
  <c r="K49" i="1"/>
  <c r="J45" i="1"/>
  <c r="K45" i="1"/>
  <c r="K34" i="1"/>
  <c r="J18" i="1"/>
  <c r="K18" i="1"/>
  <c r="J14" i="1"/>
  <c r="K14" i="1"/>
  <c r="J11" i="1"/>
  <c r="K11" i="1"/>
  <c r="G63" i="1"/>
  <c r="H63" i="1"/>
  <c r="M63" i="1" s="1"/>
  <c r="R63" i="1" s="1"/>
  <c r="F34" i="1"/>
  <c r="C34" i="1"/>
  <c r="H32" i="1"/>
  <c r="M32" i="1" s="1"/>
  <c r="R32" i="1" s="1"/>
  <c r="G32" i="1"/>
  <c r="L32" i="1" s="1"/>
  <c r="D32" i="1"/>
  <c r="H31" i="1"/>
  <c r="M31" i="1" s="1"/>
  <c r="R31" i="1" s="1"/>
  <c r="G31" i="1"/>
  <c r="D31" i="1"/>
  <c r="H30" i="1"/>
  <c r="M30" i="1" s="1"/>
  <c r="R30" i="1" s="1"/>
  <c r="G30" i="1"/>
  <c r="L30" i="1" s="1"/>
  <c r="Q30" i="1" s="1"/>
  <c r="D30" i="1"/>
  <c r="H29" i="1"/>
  <c r="M29" i="1" s="1"/>
  <c r="R29" i="1" s="1"/>
  <c r="G29" i="1"/>
  <c r="L29" i="1" s="1"/>
  <c r="D29" i="1"/>
  <c r="H28" i="1"/>
  <c r="M28" i="1" s="1"/>
  <c r="R28" i="1" s="1"/>
  <c r="G28" i="1"/>
  <c r="L28" i="1" s="1"/>
  <c r="Q28" i="1" s="1"/>
  <c r="D28" i="1"/>
  <c r="H24" i="1"/>
  <c r="M24" i="1" s="1"/>
  <c r="R24" i="1" s="1"/>
  <c r="G24" i="1"/>
  <c r="D24" i="1"/>
  <c r="H23" i="1"/>
  <c r="G23" i="1"/>
  <c r="D23" i="1"/>
  <c r="B34" i="1"/>
  <c r="E34" i="1"/>
  <c r="D35" i="1"/>
  <c r="G35" i="1"/>
  <c r="L35" i="1" s="1"/>
  <c r="Q35" i="1" s="1"/>
  <c r="H35" i="1"/>
  <c r="M35" i="1" s="1"/>
  <c r="R35" i="1" s="1"/>
  <c r="D36" i="1"/>
  <c r="G36" i="1"/>
  <c r="L36" i="1" s="1"/>
  <c r="Q36" i="1" s="1"/>
  <c r="H36" i="1"/>
  <c r="M36" i="1" s="1"/>
  <c r="R36" i="1" s="1"/>
  <c r="D39" i="1"/>
  <c r="G39" i="1"/>
  <c r="H39" i="1"/>
  <c r="M39" i="1" s="1"/>
  <c r="R39" i="1" s="1"/>
  <c r="D40" i="1"/>
  <c r="G40" i="1"/>
  <c r="L40" i="1" s="1"/>
  <c r="Q40" i="1" s="1"/>
  <c r="H40" i="1"/>
  <c r="M40" i="1" s="1"/>
  <c r="R40" i="1" s="1"/>
  <c r="D41" i="1"/>
  <c r="G41" i="1"/>
  <c r="L41" i="1" s="1"/>
  <c r="Q41" i="1" s="1"/>
  <c r="H41" i="1"/>
  <c r="M41" i="1" s="1"/>
  <c r="R41" i="1" s="1"/>
  <c r="D42" i="1"/>
  <c r="G42" i="1"/>
  <c r="L42" i="1" s="1"/>
  <c r="Q42" i="1" s="1"/>
  <c r="H42" i="1"/>
  <c r="M42" i="1" s="1"/>
  <c r="R42" i="1" s="1"/>
  <c r="B49" i="1"/>
  <c r="C49" i="1"/>
  <c r="D49" i="1"/>
  <c r="F49" i="1"/>
  <c r="E49" i="1"/>
  <c r="H50" i="1"/>
  <c r="H49" i="1" s="1"/>
  <c r="G50" i="1"/>
  <c r="L50" i="1" s="1"/>
  <c r="Q50" i="1" s="1"/>
  <c r="H62" i="1"/>
  <c r="G62" i="1"/>
  <c r="G22" i="1" l="1"/>
  <c r="M23" i="1"/>
  <c r="H22" i="1"/>
  <c r="D22" i="1"/>
  <c r="N29" i="1"/>
  <c r="K9" i="1"/>
  <c r="K83" i="1" s="1"/>
  <c r="O9" i="1"/>
  <c r="O83" i="1" s="1"/>
  <c r="J9" i="1"/>
  <c r="J83" i="1" s="1"/>
  <c r="P9" i="1"/>
  <c r="P83" i="1" s="1"/>
  <c r="H61" i="1"/>
  <c r="I63" i="1"/>
  <c r="S28" i="1"/>
  <c r="S72" i="1"/>
  <c r="S40" i="1"/>
  <c r="N32" i="1"/>
  <c r="S41" i="1"/>
  <c r="S35" i="1"/>
  <c r="S64" i="1"/>
  <c r="Q49" i="1"/>
  <c r="S36" i="1"/>
  <c r="S42" i="1"/>
  <c r="N72" i="1"/>
  <c r="Q29" i="1"/>
  <c r="S30" i="1"/>
  <c r="Q32" i="1"/>
  <c r="G61" i="1"/>
  <c r="L62" i="1"/>
  <c r="Q62" i="1" s="1"/>
  <c r="N28" i="1"/>
  <c r="N64" i="1"/>
  <c r="N42" i="1"/>
  <c r="N36" i="1"/>
  <c r="N30" i="1"/>
  <c r="L49" i="1"/>
  <c r="N40" i="1"/>
  <c r="I39" i="1"/>
  <c r="I24" i="1"/>
  <c r="I31" i="1"/>
  <c r="L31" i="1"/>
  <c r="M62" i="1"/>
  <c r="I23" i="1"/>
  <c r="I30" i="1"/>
  <c r="L24" i="1"/>
  <c r="M50" i="1"/>
  <c r="N35" i="1"/>
  <c r="N41" i="1"/>
  <c r="I29" i="1"/>
  <c r="L23" i="1"/>
  <c r="L39" i="1"/>
  <c r="L63" i="1"/>
  <c r="I40" i="1"/>
  <c r="I41" i="1"/>
  <c r="I42" i="1"/>
  <c r="I36" i="1"/>
  <c r="I28" i="1"/>
  <c r="I32" i="1"/>
  <c r="I35" i="1"/>
  <c r="I50" i="1"/>
  <c r="I49" i="1" s="1"/>
  <c r="I62" i="1"/>
  <c r="G49" i="1"/>
  <c r="R23" i="1" l="1"/>
  <c r="R22" i="1" s="1"/>
  <c r="M22" i="1"/>
  <c r="I22" i="1"/>
  <c r="L22" i="1"/>
  <c r="S29" i="1"/>
  <c r="S32" i="1"/>
  <c r="I61" i="1"/>
  <c r="N63" i="1"/>
  <c r="Q63" i="1"/>
  <c r="M49" i="1"/>
  <c r="R50" i="1"/>
  <c r="M61" i="1"/>
  <c r="R62" i="1"/>
  <c r="N39" i="1"/>
  <c r="Q39" i="1"/>
  <c r="N24" i="1"/>
  <c r="Q24" i="1"/>
  <c r="N31" i="1"/>
  <c r="Q31" i="1"/>
  <c r="N23" i="1"/>
  <c r="Q23" i="1"/>
  <c r="Q22" i="1" s="1"/>
  <c r="N62" i="1"/>
  <c r="L61" i="1"/>
  <c r="N50" i="1"/>
  <c r="N49" i="1" s="1"/>
  <c r="H81" i="1"/>
  <c r="G81" i="1"/>
  <c r="L81" i="1" s="1"/>
  <c r="Q81" i="1" s="1"/>
  <c r="H75" i="1"/>
  <c r="M75" i="1" s="1"/>
  <c r="R75" i="1" s="1"/>
  <c r="G75" i="1"/>
  <c r="H71" i="1"/>
  <c r="M71" i="1" s="1"/>
  <c r="R71" i="1" s="1"/>
  <c r="H70" i="1"/>
  <c r="G70" i="1"/>
  <c r="H58" i="1"/>
  <c r="M58" i="1" s="1"/>
  <c r="R58" i="1" s="1"/>
  <c r="G58" i="1"/>
  <c r="L58" i="1" s="1"/>
  <c r="Q58" i="1" s="1"/>
  <c r="H57" i="1"/>
  <c r="G57" i="1"/>
  <c r="H54" i="1"/>
  <c r="M54" i="1" s="1"/>
  <c r="R54" i="1" s="1"/>
  <c r="G54" i="1"/>
  <c r="L54" i="1" s="1"/>
  <c r="Q54" i="1" s="1"/>
  <c r="H53" i="1"/>
  <c r="M53" i="1" s="1"/>
  <c r="R53" i="1" s="1"/>
  <c r="G53" i="1"/>
  <c r="L53" i="1" s="1"/>
  <c r="Q53" i="1" s="1"/>
  <c r="G47" i="1"/>
  <c r="L47" i="1" s="1"/>
  <c r="Q47" i="1" s="1"/>
  <c r="H47" i="1"/>
  <c r="M47" i="1" s="1"/>
  <c r="R47" i="1" s="1"/>
  <c r="H46" i="1"/>
  <c r="M46" i="1" s="1"/>
  <c r="G46" i="1"/>
  <c r="L46" i="1" s="1"/>
  <c r="Q46" i="1" s="1"/>
  <c r="G43" i="1"/>
  <c r="H43" i="1"/>
  <c r="H20" i="1"/>
  <c r="M20" i="1" s="1"/>
  <c r="R20" i="1" s="1"/>
  <c r="G20" i="1"/>
  <c r="L20" i="1" s="1"/>
  <c r="Q20" i="1" s="1"/>
  <c r="H19" i="1"/>
  <c r="M19" i="1" s="1"/>
  <c r="R19" i="1" s="1"/>
  <c r="G19" i="1"/>
  <c r="L19" i="1" s="1"/>
  <c r="Q19" i="1" s="1"/>
  <c r="G16" i="1"/>
  <c r="L16" i="1" s="1"/>
  <c r="Q16" i="1" s="1"/>
  <c r="H16" i="1"/>
  <c r="M16" i="1" s="1"/>
  <c r="R16" i="1" s="1"/>
  <c r="H15" i="1"/>
  <c r="M15" i="1" s="1"/>
  <c r="G15" i="1"/>
  <c r="L15" i="1" s="1"/>
  <c r="Q15" i="1" s="1"/>
  <c r="H12" i="1"/>
  <c r="M12" i="1" s="1"/>
  <c r="G12" i="1"/>
  <c r="F80" i="1"/>
  <c r="E80" i="1"/>
  <c r="E74" i="1"/>
  <c r="F52" i="1"/>
  <c r="E52" i="1"/>
  <c r="F45" i="1"/>
  <c r="E45" i="1"/>
  <c r="F18" i="1"/>
  <c r="E18" i="1"/>
  <c r="F14" i="1"/>
  <c r="E14" i="1"/>
  <c r="F11" i="1"/>
  <c r="E11" i="1"/>
  <c r="D74" i="1"/>
  <c r="B74" i="1"/>
  <c r="B71" i="1"/>
  <c r="C11" i="1"/>
  <c r="B11" i="1"/>
  <c r="D12" i="1"/>
  <c r="D11" i="1" s="1"/>
  <c r="B18" i="1"/>
  <c r="C18" i="1"/>
  <c r="D20" i="1"/>
  <c r="D19" i="1"/>
  <c r="D16" i="1"/>
  <c r="D15" i="1"/>
  <c r="B14" i="1"/>
  <c r="C14" i="1"/>
  <c r="D58" i="1"/>
  <c r="D43" i="1"/>
  <c r="D34" i="1" s="1"/>
  <c r="D81" i="1"/>
  <c r="D80" i="1" s="1"/>
  <c r="B80" i="1"/>
  <c r="C80" i="1"/>
  <c r="D70" i="1"/>
  <c r="D57" i="1"/>
  <c r="D54" i="1"/>
  <c r="D53" i="1"/>
  <c r="C52" i="1"/>
  <c r="B52" i="1"/>
  <c r="D47" i="1"/>
  <c r="D46" i="1"/>
  <c r="C45" i="1"/>
  <c r="B45" i="1"/>
  <c r="N22" i="1" l="1"/>
  <c r="R61" i="1"/>
  <c r="S31" i="1"/>
  <c r="S24" i="1"/>
  <c r="D56" i="1"/>
  <c r="S54" i="1"/>
  <c r="S58" i="1"/>
  <c r="C9" i="1"/>
  <c r="C83" i="1" s="1"/>
  <c r="E9" i="1"/>
  <c r="E83" i="1" s="1"/>
  <c r="F9" i="1"/>
  <c r="F83" i="1" s="1"/>
  <c r="L57" i="1"/>
  <c r="G56" i="1"/>
  <c r="S16" i="1"/>
  <c r="M57" i="1"/>
  <c r="H56" i="1"/>
  <c r="N61" i="1"/>
  <c r="R52" i="1"/>
  <c r="M11" i="1"/>
  <c r="R12" i="1"/>
  <c r="M45" i="1"/>
  <c r="R46" i="1"/>
  <c r="M70" i="1"/>
  <c r="H69" i="1"/>
  <c r="Q80" i="1"/>
  <c r="G71" i="1"/>
  <c r="L71" i="1" s="1"/>
  <c r="Q71" i="1" s="1"/>
  <c r="B69" i="1"/>
  <c r="B9" i="1" s="1"/>
  <c r="Q14" i="1"/>
  <c r="S19" i="1"/>
  <c r="Q18" i="1"/>
  <c r="S23" i="1"/>
  <c r="S22" i="1" s="1"/>
  <c r="S63" i="1"/>
  <c r="Q61" i="1"/>
  <c r="M14" i="1"/>
  <c r="R15" i="1"/>
  <c r="R18" i="1"/>
  <c r="S47" i="1"/>
  <c r="S20" i="1"/>
  <c r="S46" i="1"/>
  <c r="Q45" i="1"/>
  <c r="Q52" i="1"/>
  <c r="S53" i="1"/>
  <c r="L70" i="1"/>
  <c r="M74" i="1"/>
  <c r="S62" i="1"/>
  <c r="S39" i="1"/>
  <c r="R49" i="1"/>
  <c r="S50" i="1"/>
  <c r="N16" i="1"/>
  <c r="N54" i="1"/>
  <c r="N58" i="1"/>
  <c r="L14" i="1"/>
  <c r="N15" i="1"/>
  <c r="N14" i="1" s="1"/>
  <c r="M18" i="1"/>
  <c r="G34" i="1"/>
  <c r="L43" i="1"/>
  <c r="N47" i="1"/>
  <c r="M52" i="1"/>
  <c r="G74" i="1"/>
  <c r="L75" i="1"/>
  <c r="L80" i="1"/>
  <c r="N19" i="1"/>
  <c r="L18" i="1"/>
  <c r="H34" i="1"/>
  <c r="M43" i="1"/>
  <c r="H80" i="1"/>
  <c r="M81" i="1"/>
  <c r="G11" i="1"/>
  <c r="L12" i="1"/>
  <c r="Q12" i="1" s="1"/>
  <c r="N20" i="1"/>
  <c r="N46" i="1"/>
  <c r="L45" i="1"/>
  <c r="N53" i="1"/>
  <c r="L52" i="1"/>
  <c r="D52" i="1"/>
  <c r="H45" i="1"/>
  <c r="I81" i="1"/>
  <c r="I80" i="1" s="1"/>
  <c r="H18" i="1"/>
  <c r="I19" i="1"/>
  <c r="G45" i="1"/>
  <c r="I70" i="1"/>
  <c r="I58" i="1"/>
  <c r="I57" i="1"/>
  <c r="D18" i="1"/>
  <c r="G80" i="1"/>
  <c r="G14" i="1"/>
  <c r="D14" i="1"/>
  <c r="H14" i="1"/>
  <c r="I43" i="1"/>
  <c r="I34" i="1" s="1"/>
  <c r="I47" i="1"/>
  <c r="D45" i="1"/>
  <c r="D71" i="1"/>
  <c r="D69" i="1" s="1"/>
  <c r="I46" i="1"/>
  <c r="I53" i="1"/>
  <c r="I12" i="1"/>
  <c r="I11" i="1" s="1"/>
  <c r="I16" i="1"/>
  <c r="I20" i="1"/>
  <c r="H52" i="1"/>
  <c r="G52" i="1"/>
  <c r="I15" i="1"/>
  <c r="I54" i="1"/>
  <c r="I75" i="1"/>
  <c r="I74" i="1" s="1"/>
  <c r="G18" i="1"/>
  <c r="H11" i="1"/>
  <c r="Q75" i="1" l="1"/>
  <c r="S75" i="1" s="1"/>
  <c r="S71" i="1"/>
  <c r="S52" i="1"/>
  <c r="I71" i="1"/>
  <c r="I69" i="1" s="1"/>
  <c r="D9" i="1"/>
  <c r="D83" i="1" s="1"/>
  <c r="N71" i="1"/>
  <c r="S49" i="1"/>
  <c r="R74" i="1"/>
  <c r="R14" i="1"/>
  <c r="R11" i="1"/>
  <c r="N57" i="1"/>
  <c r="N56" i="1" s="1"/>
  <c r="R45" i="1"/>
  <c r="H9" i="1"/>
  <c r="H83" i="1" s="1"/>
  <c r="R57" i="1"/>
  <c r="M56" i="1"/>
  <c r="Q57" i="1"/>
  <c r="L56" i="1"/>
  <c r="I56" i="1"/>
  <c r="N70" i="1"/>
  <c r="N69" i="1" s="1"/>
  <c r="G69" i="1"/>
  <c r="S15" i="1"/>
  <c r="S45" i="1"/>
  <c r="S61" i="1"/>
  <c r="N52" i="1"/>
  <c r="S12" i="1"/>
  <c r="Q11" i="1"/>
  <c r="M80" i="1"/>
  <c r="R81" i="1"/>
  <c r="L34" i="1"/>
  <c r="Q43" i="1"/>
  <c r="M34" i="1"/>
  <c r="R43" i="1"/>
  <c r="N81" i="1"/>
  <c r="N80" i="1" s="1"/>
  <c r="L69" i="1"/>
  <c r="Q70" i="1"/>
  <c r="S18" i="1"/>
  <c r="M69" i="1"/>
  <c r="R70" i="1"/>
  <c r="N45" i="1"/>
  <c r="N12" i="1"/>
  <c r="N11" i="1" s="1"/>
  <c r="L11" i="1"/>
  <c r="N18" i="1"/>
  <c r="N75" i="1"/>
  <c r="N74" i="1" s="1"/>
  <c r="L74" i="1"/>
  <c r="B83" i="1"/>
  <c r="N43" i="1"/>
  <c r="N34" i="1" s="1"/>
  <c r="I18" i="1"/>
  <c r="I52" i="1"/>
  <c r="I45" i="1"/>
  <c r="I14" i="1"/>
  <c r="Q74" i="1" l="1"/>
  <c r="R34" i="1"/>
  <c r="R69" i="1"/>
  <c r="S74" i="1"/>
  <c r="R56" i="1"/>
  <c r="S14" i="1"/>
  <c r="S11" i="1"/>
  <c r="I9" i="1"/>
  <c r="I83" i="1" s="1"/>
  <c r="M9" i="1"/>
  <c r="M83" i="1" s="1"/>
  <c r="G9" i="1"/>
  <c r="G83" i="1" s="1"/>
  <c r="L9" i="1"/>
  <c r="L83" i="1" s="1"/>
  <c r="N9" i="1"/>
  <c r="N83" i="1" s="1"/>
  <c r="Q56" i="1"/>
  <c r="S57" i="1"/>
  <c r="Q69" i="1"/>
  <c r="S70" i="1"/>
  <c r="S43" i="1"/>
  <c r="Q34" i="1"/>
  <c r="R80" i="1"/>
  <c r="S81" i="1"/>
  <c r="S34" i="1" l="1"/>
  <c r="S80" i="1"/>
  <c r="R9" i="1"/>
  <c r="S69" i="1"/>
  <c r="Q9" i="1"/>
  <c r="S56" i="1"/>
  <c r="S9" i="1" l="1"/>
  <c r="S83" i="1" s="1"/>
  <c r="Q83" i="1"/>
  <c r="R83" i="1"/>
</calcChain>
</file>

<file path=xl/sharedStrings.xml><?xml version="1.0" encoding="utf-8"?>
<sst xmlns="http://schemas.openxmlformats.org/spreadsheetml/2006/main" count="86" uniqueCount="61">
  <si>
    <t>Felújítás megnevezése</t>
  </si>
  <si>
    <t>Felújítások összesen</t>
  </si>
  <si>
    <t>Kötelező feladatok</t>
  </si>
  <si>
    <t>Önként vállalt feladatok</t>
  </si>
  <si>
    <t>E Ft</t>
  </si>
  <si>
    <t>Összesen</t>
  </si>
  <si>
    <t>7. melléklet</t>
  </si>
  <si>
    <t>Komárom Város Önkormányzata összesen</t>
  </si>
  <si>
    <t>052080 Szennyvízcsatorna építése, fenntartása, üzemeltetése</t>
  </si>
  <si>
    <t>063080 Vízellátással kapcsolatos közmű építése, fenntartása, üzemeltetése</t>
  </si>
  <si>
    <t>064010 Közvilágítás</t>
  </si>
  <si>
    <t>091140 Óvodai nevelés, ellátás működési feladatai</t>
  </si>
  <si>
    <t>107013 Hajléktalanok átmeneti ellátása</t>
  </si>
  <si>
    <t>045160 Közutak, hidak, alagutak üzemeltetése, fenntartása</t>
  </si>
  <si>
    <t>Út, járda felújítási tervek</t>
  </si>
  <si>
    <t>Komáromi Szivárvány Óvoda Napraforgó csoport aljzat újraszigetelése és parkettázása</t>
  </si>
  <si>
    <t>Komáromi Kistáltos Óvoda csoportszoba parkettázása, energetikai beruházás kivitelezése</t>
  </si>
  <si>
    <t>Fűtés korszerűsítés</t>
  </si>
  <si>
    <t>104031 Gyermekek bölcsődei és mini bölcsődei ellátása</t>
  </si>
  <si>
    <t>Járda felújítás</t>
  </si>
  <si>
    <t>Téltemető u. járdafelújítás tervezése</t>
  </si>
  <si>
    <t>Vizimolnár u. járdafelújítás tervezése</t>
  </si>
  <si>
    <t>Madách I. u. járdafelújítás</t>
  </si>
  <si>
    <t>Koppánymonostor kerékpárút szélesítése</t>
  </si>
  <si>
    <t>Közvilágítás korszerűsítés folytatása (LED) - Koppánymonostor 1. rész 2023.</t>
  </si>
  <si>
    <t>Közvilágítás korszerűsítés folytatása (LED) - Koppánymonostor 2. rész 2024.</t>
  </si>
  <si>
    <t>013320 Köztemető fenntartás és üzemeltetés</t>
  </si>
  <si>
    <t>Szőnyi temető kerítés felújítás</t>
  </si>
  <si>
    <t>Szőnyi temető belső úthálózat felújítás</t>
  </si>
  <si>
    <t>Monostori Általános Iskola  kerítés felújítás</t>
  </si>
  <si>
    <t>Monostori Általános Iskola belső udvar felújítás</t>
  </si>
  <si>
    <t>013350  Önkormányzati vagyonnal való gazdálkodással kapcsolatos feladatok</t>
  </si>
  <si>
    <t>011130 Önk. és önk.hivatalok jogalkotó és ált.igazgatási tevékenysége</t>
  </si>
  <si>
    <t>Városháza garázs felújítás</t>
  </si>
  <si>
    <t>GFT 2023-2024. évben elvégzett munkák szennyvíz</t>
  </si>
  <si>
    <t>GFT 2022. 12. 31-ig el nem végzett munkák ivóvíz</t>
  </si>
  <si>
    <t>GFT 2022. 12.31-ig el nem végzett munkák szennyvíz</t>
  </si>
  <si>
    <t>GFT 2023-2024. évben elvégzett munkák ivóvíz</t>
  </si>
  <si>
    <t>Minivár bölcsőde külső homlokzat szigetelés</t>
  </si>
  <si>
    <t>Koppány vezér út (Újszállási út- Fenyves utca között páros oldal) járdafelújítás tervezése</t>
  </si>
  <si>
    <t>Jókai tér (Kalmár köz) útburkolat, járda, csapadékvíz elvezetés felújításának tervezése</t>
  </si>
  <si>
    <t>1/2024.(I.24.) önk.rendelet eredeti ei.</t>
  </si>
  <si>
    <t>Javasolt módosítás</t>
  </si>
  <si>
    <t>066020 Város- és községgazdálkodás</t>
  </si>
  <si>
    <t>Klapka Gy.úti forgalomirányító berendezés cseréje</t>
  </si>
  <si>
    <t>063020 Víztermelés, kezelés</t>
  </si>
  <si>
    <t>Monotoring kutak felújítása</t>
  </si>
  <si>
    <t>045120 Út, autópálya építése</t>
  </si>
  <si>
    <t>Nagyherkályi emlékhelyek fejlesztése</t>
  </si>
  <si>
    <t>5/2024.(VI.26.) önk.rendelet mód. ei.</t>
  </si>
  <si>
    <t>Arany J.utcai forgalomirányító berendezés cseréje</t>
  </si>
  <si>
    <t>Szőnyi Színes Óvoda udvarán lévő árnyékoló teljes felújítása</t>
  </si>
  <si>
    <t>106010 Lakóingatlan szociális célú bérbeadása, üzemeltetése</t>
  </si>
  <si>
    <t>Kelemen L.u.20. I/1 bérlakás gázkazán csere</t>
  </si>
  <si>
    <t>Rüdiger sétány - lámpatestek felszerelése</t>
  </si>
  <si>
    <t>086090 - Egyéb szabadidős szolgáltatás</t>
  </si>
  <si>
    <t xml:space="preserve">Jókai Filmszínház felújítása </t>
  </si>
  <si>
    <t>Mentőállomás bekötőút útburkolat felújítás</t>
  </si>
  <si>
    <t>Komárom Város  2024. évi felújítási előirányzatainak módosítása  célonként (ÁFÁ-val)</t>
  </si>
  <si>
    <t>9/2024.(X.24.) önk.rendelet mód. ei.</t>
  </si>
  <si>
    <t>9/2025.(V.22.)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</si>
</sst>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2" borderId="1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/>
    <xf numFmtId="3" fontId="3" fillId="0" borderId="2" xfId="0" applyNumberFormat="1" applyFont="1" applyBorder="1"/>
    <xf numFmtId="3" fontId="5" fillId="0" borderId="2" xfId="0" applyNumberFormat="1" applyFont="1" applyBorder="1"/>
    <xf numFmtId="49" fontId="2" fillId="0" borderId="0" xfId="0" applyNumberFormat="1" applyFont="1"/>
    <xf numFmtId="49" fontId="1" fillId="0" borderId="0" xfId="0" applyNumberFormat="1" applyFont="1"/>
    <xf numFmtId="49" fontId="3" fillId="0" borderId="2" xfId="0" applyNumberFormat="1" applyFont="1" applyBorder="1"/>
    <xf numFmtId="49" fontId="5" fillId="0" borderId="2" xfId="0" applyNumberFormat="1" applyFont="1" applyBorder="1"/>
    <xf numFmtId="3" fontId="5" fillId="3" borderId="2" xfId="0" applyNumberFormat="1" applyFont="1" applyFill="1" applyBorder="1" applyAlignment="1">
      <alignment wrapText="1"/>
    </xf>
    <xf numFmtId="3" fontId="5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0" fontId="0" fillId="0" borderId="2" xfId="0" applyBorder="1"/>
    <xf numFmtId="3" fontId="3" fillId="3" borderId="2" xfId="0" applyNumberFormat="1" applyFont="1" applyFill="1" applyBorder="1"/>
    <xf numFmtId="3" fontId="3" fillId="0" borderId="2" xfId="0" applyNumberFormat="1" applyFont="1" applyBorder="1" applyAlignment="1">
      <alignment horizontal="right"/>
    </xf>
    <xf numFmtId="49" fontId="5" fillId="3" borderId="2" xfId="0" applyNumberFormat="1" applyFont="1" applyFill="1" applyBorder="1"/>
    <xf numFmtId="49" fontId="6" fillId="3" borderId="2" xfId="0" applyNumberFormat="1" applyFont="1" applyFill="1" applyBorder="1"/>
    <xf numFmtId="0" fontId="3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0" xfId="0" applyNumberFormat="1" applyFont="1"/>
    <xf numFmtId="0" fontId="1" fillId="0" borderId="2" xfId="0" applyFont="1" applyBorder="1"/>
    <xf numFmtId="3" fontId="1" fillId="0" borderId="0" xfId="0" applyNumberFormat="1" applyFont="1"/>
    <xf numFmtId="164" fontId="1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211"/>
  <sheetViews>
    <sheetView tabSelected="1" zoomScaleNormal="100" workbookViewId="0">
      <pane ySplit="8" topLeftCell="A9" activePane="bottomLeft" state="frozen"/>
      <selection pane="bottomLeft" activeCell="Q6" sqref="Q6:S6"/>
    </sheetView>
  </sheetViews>
  <sheetFormatPr defaultRowHeight="12.75" x14ac:dyDescent="0.2"/>
  <cols>
    <col min="1" max="1" width="64.85546875" style="2" customWidth="1"/>
    <col min="2" max="4" width="10.7109375" style="2" customWidth="1"/>
    <col min="5" max="11" width="9.140625" style="2" hidden="1" customWidth="1"/>
    <col min="12" max="16" width="9.140625" style="2" customWidth="1"/>
    <col min="17" max="17" width="10.28515625" style="2" bestFit="1" customWidth="1"/>
    <col min="18" max="18" width="9.140625" style="2"/>
    <col min="19" max="19" width="10.7109375" style="2" customWidth="1"/>
    <col min="20" max="16384" width="9.140625" style="2"/>
  </cols>
  <sheetData>
    <row r="2" spans="1:19" x14ac:dyDescent="0.2">
      <c r="N2" s="1"/>
      <c r="S2" s="1" t="s">
        <v>6</v>
      </c>
    </row>
    <row r="3" spans="1:19" ht="12.75" customHeigh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1:19" ht="25.5" customHeight="1" x14ac:dyDescent="0.2">
      <c r="A4" s="28" t="s">
        <v>58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5" spans="1:19" x14ac:dyDescent="0.2">
      <c r="N5" s="1"/>
      <c r="S5" s="1" t="s">
        <v>4</v>
      </c>
    </row>
    <row r="6" spans="1:19" ht="23.25" customHeight="1" x14ac:dyDescent="0.2">
      <c r="A6" s="36" t="s">
        <v>0</v>
      </c>
      <c r="B6" s="31" t="s">
        <v>41</v>
      </c>
      <c r="C6" s="32"/>
      <c r="D6" s="33"/>
      <c r="E6" s="29" t="s">
        <v>42</v>
      </c>
      <c r="F6" s="30"/>
      <c r="G6" s="31" t="s">
        <v>49</v>
      </c>
      <c r="H6" s="32"/>
      <c r="I6" s="33"/>
      <c r="J6" s="29" t="s">
        <v>42</v>
      </c>
      <c r="K6" s="30"/>
      <c r="L6" s="31" t="s">
        <v>59</v>
      </c>
      <c r="M6" s="32"/>
      <c r="N6" s="33"/>
      <c r="O6" s="29" t="s">
        <v>42</v>
      </c>
      <c r="P6" s="30"/>
      <c r="Q6" s="31" t="s">
        <v>60</v>
      </c>
      <c r="R6" s="32"/>
      <c r="S6" s="33"/>
    </row>
    <row r="7" spans="1:19" ht="19.5" customHeight="1" x14ac:dyDescent="0.2">
      <c r="A7" s="37"/>
      <c r="B7" s="34" t="s">
        <v>2</v>
      </c>
      <c r="C7" s="34" t="s">
        <v>3</v>
      </c>
      <c r="D7" s="34" t="s">
        <v>5</v>
      </c>
      <c r="E7" s="34" t="s">
        <v>2</v>
      </c>
      <c r="F7" s="34" t="s">
        <v>3</v>
      </c>
      <c r="G7" s="34" t="s">
        <v>2</v>
      </c>
      <c r="H7" s="34" t="s">
        <v>3</v>
      </c>
      <c r="I7" s="34" t="s">
        <v>5</v>
      </c>
      <c r="J7" s="34" t="s">
        <v>2</v>
      </c>
      <c r="K7" s="34" t="s">
        <v>3</v>
      </c>
      <c r="L7" s="34" t="s">
        <v>2</v>
      </c>
      <c r="M7" s="34" t="s">
        <v>3</v>
      </c>
      <c r="N7" s="34" t="s">
        <v>5</v>
      </c>
      <c r="O7" s="34" t="s">
        <v>2</v>
      </c>
      <c r="P7" s="34" t="s">
        <v>3</v>
      </c>
      <c r="Q7" s="34" t="s">
        <v>2</v>
      </c>
      <c r="R7" s="34" t="s">
        <v>3</v>
      </c>
      <c r="S7" s="34" t="s">
        <v>5</v>
      </c>
    </row>
    <row r="8" spans="1:19" ht="19.5" customHeight="1" x14ac:dyDescent="0.2">
      <c r="A8" s="38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1:19" ht="15.75" customHeight="1" x14ac:dyDescent="0.2">
      <c r="A9" s="3" t="s">
        <v>7</v>
      </c>
      <c r="B9" s="4">
        <f t="shared" ref="B9:N9" si="0">B11+B14+B18+B22+B34+B45+B49+B52+B56+B61+B66+B69+B74+B77+B80</f>
        <v>1623400</v>
      </c>
      <c r="C9" s="4">
        <f t="shared" si="0"/>
        <v>0</v>
      </c>
      <c r="D9" s="4">
        <f t="shared" si="0"/>
        <v>1623400</v>
      </c>
      <c r="E9" s="4">
        <f t="shared" si="0"/>
        <v>15216</v>
      </c>
      <c r="F9" s="4">
        <f t="shared" si="0"/>
        <v>0</v>
      </c>
      <c r="G9" s="4">
        <f t="shared" si="0"/>
        <v>1638616</v>
      </c>
      <c r="H9" s="4">
        <f t="shared" si="0"/>
        <v>0</v>
      </c>
      <c r="I9" s="4">
        <f t="shared" si="0"/>
        <v>1638616</v>
      </c>
      <c r="J9" s="4">
        <f t="shared" si="0"/>
        <v>32027</v>
      </c>
      <c r="K9" s="4">
        <f t="shared" si="0"/>
        <v>0</v>
      </c>
      <c r="L9" s="4">
        <f t="shared" si="0"/>
        <v>1670643</v>
      </c>
      <c r="M9" s="4">
        <f t="shared" si="0"/>
        <v>0</v>
      </c>
      <c r="N9" s="4">
        <f t="shared" si="0"/>
        <v>1670643</v>
      </c>
      <c r="O9" s="4">
        <f t="shared" ref="O9:S9" si="1">O11+O14+O18+O22+O34+O45+O49+O52+O56+O61+O66+O69+O74+O77+O80</f>
        <v>-228399</v>
      </c>
      <c r="P9" s="4">
        <f t="shared" si="1"/>
        <v>0</v>
      </c>
      <c r="Q9" s="4">
        <f t="shared" si="1"/>
        <v>1442244</v>
      </c>
      <c r="R9" s="4">
        <f t="shared" si="1"/>
        <v>0</v>
      </c>
      <c r="S9" s="4">
        <f t="shared" si="1"/>
        <v>1442244</v>
      </c>
    </row>
    <row r="10" spans="1:19" ht="12.75" customHeight="1" x14ac:dyDescent="0.2">
      <c r="A10" s="20"/>
      <c r="B10" s="21"/>
      <c r="C10" s="21"/>
      <c r="D10" s="21"/>
      <c r="E10" s="21"/>
      <c r="F10" s="21"/>
      <c r="G10" s="21"/>
      <c r="H10" s="21"/>
      <c r="I10" s="21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1" spans="1:19" ht="12.75" customHeight="1" x14ac:dyDescent="0.2">
      <c r="A11" s="20" t="s">
        <v>32</v>
      </c>
      <c r="B11" s="21">
        <f t="shared" ref="B11:S11" si="2">+B12</f>
        <v>5103</v>
      </c>
      <c r="C11" s="21">
        <f t="shared" si="2"/>
        <v>0</v>
      </c>
      <c r="D11" s="21">
        <f t="shared" si="2"/>
        <v>5103</v>
      </c>
      <c r="E11" s="21">
        <f t="shared" si="2"/>
        <v>0</v>
      </c>
      <c r="F11" s="21">
        <f t="shared" si="2"/>
        <v>0</v>
      </c>
      <c r="G11" s="21">
        <f t="shared" si="2"/>
        <v>5103</v>
      </c>
      <c r="H11" s="21">
        <f t="shared" si="2"/>
        <v>0</v>
      </c>
      <c r="I11" s="21">
        <f t="shared" si="2"/>
        <v>5103</v>
      </c>
      <c r="J11" s="21">
        <f t="shared" si="2"/>
        <v>0</v>
      </c>
      <c r="K11" s="21">
        <f t="shared" si="2"/>
        <v>0</v>
      </c>
      <c r="L11" s="21">
        <f t="shared" si="2"/>
        <v>5103</v>
      </c>
      <c r="M11" s="21">
        <f t="shared" si="2"/>
        <v>0</v>
      </c>
      <c r="N11" s="21">
        <f t="shared" si="2"/>
        <v>5103</v>
      </c>
      <c r="O11" s="21">
        <f t="shared" si="2"/>
        <v>-5103</v>
      </c>
      <c r="P11" s="21">
        <f t="shared" si="2"/>
        <v>0</v>
      </c>
      <c r="Q11" s="21">
        <f t="shared" si="2"/>
        <v>0</v>
      </c>
      <c r="R11" s="21">
        <f t="shared" si="2"/>
        <v>0</v>
      </c>
      <c r="S11" s="21">
        <f t="shared" si="2"/>
        <v>0</v>
      </c>
    </row>
    <row r="12" spans="1:19" ht="12.75" customHeight="1" x14ac:dyDescent="0.2">
      <c r="A12" s="22" t="s">
        <v>33</v>
      </c>
      <c r="B12" s="23">
        <v>5103</v>
      </c>
      <c r="C12" s="23"/>
      <c r="D12" s="12">
        <f>SUM(B12:C12)</f>
        <v>5103</v>
      </c>
      <c r="E12" s="23"/>
      <c r="F12" s="23"/>
      <c r="G12" s="23">
        <f>+B12+E12</f>
        <v>5103</v>
      </c>
      <c r="H12" s="23">
        <f>+C12+F12</f>
        <v>0</v>
      </c>
      <c r="I12" s="12">
        <f>SUM(G12:H12)</f>
        <v>5103</v>
      </c>
      <c r="J12" s="25"/>
      <c r="K12" s="25"/>
      <c r="L12" s="7">
        <f>+G12+J12</f>
        <v>5103</v>
      </c>
      <c r="M12" s="7">
        <f>+H12+K12</f>
        <v>0</v>
      </c>
      <c r="N12" s="7">
        <f>+L12+M12</f>
        <v>5103</v>
      </c>
      <c r="O12" s="7">
        <v>-5103</v>
      </c>
      <c r="P12" s="25"/>
      <c r="Q12" s="7">
        <f>+L12+O12</f>
        <v>0</v>
      </c>
      <c r="R12" s="7">
        <f>+M12+P12</f>
        <v>0</v>
      </c>
      <c r="S12" s="7">
        <f>+Q12+R12</f>
        <v>0</v>
      </c>
    </row>
    <row r="13" spans="1:19" ht="12.75" customHeight="1" x14ac:dyDescent="0.2">
      <c r="A13" s="20"/>
      <c r="B13" s="21"/>
      <c r="C13" s="21"/>
      <c r="D13" s="21"/>
      <c r="E13" s="21"/>
      <c r="F13" s="21"/>
      <c r="G13" s="21"/>
      <c r="H13" s="21"/>
      <c r="I13" s="21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19" ht="12.75" customHeight="1" x14ac:dyDescent="0.2">
      <c r="A14" s="20" t="s">
        <v>26</v>
      </c>
      <c r="B14" s="21">
        <f t="shared" ref="B14:N14" si="3">SUM(B15:B16)</f>
        <v>10000</v>
      </c>
      <c r="C14" s="21">
        <f t="shared" si="3"/>
        <v>0</v>
      </c>
      <c r="D14" s="21">
        <f t="shared" si="3"/>
        <v>10000</v>
      </c>
      <c r="E14" s="21">
        <f t="shared" si="3"/>
        <v>0</v>
      </c>
      <c r="F14" s="21">
        <f t="shared" si="3"/>
        <v>0</v>
      </c>
      <c r="G14" s="21">
        <f t="shared" si="3"/>
        <v>10000</v>
      </c>
      <c r="H14" s="21">
        <f t="shared" si="3"/>
        <v>0</v>
      </c>
      <c r="I14" s="21">
        <f t="shared" si="3"/>
        <v>10000</v>
      </c>
      <c r="J14" s="21">
        <f t="shared" si="3"/>
        <v>0</v>
      </c>
      <c r="K14" s="21">
        <f t="shared" si="3"/>
        <v>0</v>
      </c>
      <c r="L14" s="21">
        <f t="shared" si="3"/>
        <v>10000</v>
      </c>
      <c r="M14" s="21">
        <f t="shared" si="3"/>
        <v>0</v>
      </c>
      <c r="N14" s="21">
        <f t="shared" si="3"/>
        <v>10000</v>
      </c>
      <c r="O14" s="21">
        <f t="shared" ref="O14:S14" si="4">SUM(O15:O16)</f>
        <v>-10000</v>
      </c>
      <c r="P14" s="21">
        <f t="shared" si="4"/>
        <v>0</v>
      </c>
      <c r="Q14" s="21">
        <f t="shared" si="4"/>
        <v>0</v>
      </c>
      <c r="R14" s="21">
        <f t="shared" si="4"/>
        <v>0</v>
      </c>
      <c r="S14" s="21">
        <f t="shared" si="4"/>
        <v>0</v>
      </c>
    </row>
    <row r="15" spans="1:19" ht="12.75" customHeight="1" x14ac:dyDescent="0.2">
      <c r="A15" s="22" t="s">
        <v>27</v>
      </c>
      <c r="B15" s="23">
        <v>5000</v>
      </c>
      <c r="C15" s="23"/>
      <c r="D15" s="12">
        <f>SUM(B15:C15)</f>
        <v>5000</v>
      </c>
      <c r="E15" s="23"/>
      <c r="F15" s="23"/>
      <c r="G15" s="23">
        <f>+B15+E15</f>
        <v>5000</v>
      </c>
      <c r="H15" s="23">
        <f>+C15+F15</f>
        <v>0</v>
      </c>
      <c r="I15" s="12">
        <f>SUM(G15:H15)</f>
        <v>5000</v>
      </c>
      <c r="J15" s="25"/>
      <c r="K15" s="25"/>
      <c r="L15" s="7">
        <f>+G15+J15</f>
        <v>5000</v>
      </c>
      <c r="M15" s="7">
        <f>+H15+K15</f>
        <v>0</v>
      </c>
      <c r="N15" s="7">
        <f>+L15+M15</f>
        <v>5000</v>
      </c>
      <c r="O15" s="7">
        <v>-5000</v>
      </c>
      <c r="P15" s="25"/>
      <c r="Q15" s="7">
        <f>+L15+O15</f>
        <v>0</v>
      </c>
      <c r="R15" s="7">
        <f>+M15+P15</f>
        <v>0</v>
      </c>
      <c r="S15" s="7">
        <f>+Q15+R15</f>
        <v>0</v>
      </c>
    </row>
    <row r="16" spans="1:19" ht="12.75" customHeight="1" x14ac:dyDescent="0.2">
      <c r="A16" s="22" t="s">
        <v>28</v>
      </c>
      <c r="B16" s="23">
        <v>5000</v>
      </c>
      <c r="C16" s="23"/>
      <c r="D16" s="12">
        <f>SUM(B16:C16)</f>
        <v>5000</v>
      </c>
      <c r="E16" s="23"/>
      <c r="F16" s="23"/>
      <c r="G16" s="23">
        <f>+B16+E16</f>
        <v>5000</v>
      </c>
      <c r="H16" s="23">
        <f>+C16+F16</f>
        <v>0</v>
      </c>
      <c r="I16" s="12">
        <f>SUM(G16:H16)</f>
        <v>5000</v>
      </c>
      <c r="J16" s="25"/>
      <c r="K16" s="25"/>
      <c r="L16" s="7">
        <f>+G16+J16</f>
        <v>5000</v>
      </c>
      <c r="M16" s="7">
        <f>+H16+K16</f>
        <v>0</v>
      </c>
      <c r="N16" s="7">
        <f>+L16+M16</f>
        <v>5000</v>
      </c>
      <c r="O16" s="7">
        <v>-5000</v>
      </c>
      <c r="P16" s="25"/>
      <c r="Q16" s="7">
        <f>+L16+O16</f>
        <v>0</v>
      </c>
      <c r="R16" s="7">
        <f>+M16+P16</f>
        <v>0</v>
      </c>
      <c r="S16" s="7">
        <f>+Q16+R16</f>
        <v>0</v>
      </c>
    </row>
    <row r="17" spans="1:19" x14ac:dyDescent="0.2">
      <c r="A17" s="11"/>
      <c r="B17" s="15"/>
      <c r="C17" s="15"/>
      <c r="D17" s="15"/>
      <c r="E17" s="15"/>
      <c r="F17" s="15"/>
      <c r="G17" s="15"/>
      <c r="H17" s="15"/>
      <c r="I17" s="1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19" x14ac:dyDescent="0.2">
      <c r="A18" s="10" t="s">
        <v>31</v>
      </c>
      <c r="B18" s="6">
        <f t="shared" ref="B18:N18" si="5">SUM(B19:B20)</f>
        <v>40000</v>
      </c>
      <c r="C18" s="6">
        <f t="shared" si="5"/>
        <v>0</v>
      </c>
      <c r="D18" s="6">
        <f t="shared" si="5"/>
        <v>40000</v>
      </c>
      <c r="E18" s="6">
        <f t="shared" si="5"/>
        <v>0</v>
      </c>
      <c r="F18" s="6">
        <f t="shared" si="5"/>
        <v>0</v>
      </c>
      <c r="G18" s="6">
        <f t="shared" si="5"/>
        <v>40000</v>
      </c>
      <c r="H18" s="6">
        <f t="shared" si="5"/>
        <v>0</v>
      </c>
      <c r="I18" s="6">
        <f t="shared" si="5"/>
        <v>40000</v>
      </c>
      <c r="J18" s="6">
        <f t="shared" si="5"/>
        <v>-15000</v>
      </c>
      <c r="K18" s="6">
        <f t="shared" si="5"/>
        <v>0</v>
      </c>
      <c r="L18" s="6">
        <f t="shared" si="5"/>
        <v>25000</v>
      </c>
      <c r="M18" s="6">
        <f t="shared" si="5"/>
        <v>0</v>
      </c>
      <c r="N18" s="6">
        <f t="shared" si="5"/>
        <v>25000</v>
      </c>
      <c r="O18" s="6">
        <f t="shared" ref="O18:S18" si="6">SUM(O19:O20)</f>
        <v>-25000</v>
      </c>
      <c r="P18" s="6">
        <f t="shared" si="6"/>
        <v>0</v>
      </c>
      <c r="Q18" s="6">
        <f t="shared" si="6"/>
        <v>0</v>
      </c>
      <c r="R18" s="6">
        <f t="shared" si="6"/>
        <v>0</v>
      </c>
      <c r="S18" s="6">
        <f t="shared" si="6"/>
        <v>0</v>
      </c>
    </row>
    <row r="19" spans="1:19" x14ac:dyDescent="0.2">
      <c r="A19" s="11" t="s">
        <v>29</v>
      </c>
      <c r="B19" s="7">
        <v>15000</v>
      </c>
      <c r="C19" s="7"/>
      <c r="D19" s="12">
        <f>SUM(B19:C19)</f>
        <v>15000</v>
      </c>
      <c r="E19" s="7"/>
      <c r="F19" s="7"/>
      <c r="G19" s="23">
        <f>+B19+E19</f>
        <v>15000</v>
      </c>
      <c r="H19" s="23">
        <f>+C19+F19</f>
        <v>0</v>
      </c>
      <c r="I19" s="12">
        <f>SUM(G19:H19)</f>
        <v>15000</v>
      </c>
      <c r="J19" s="23">
        <v>-15000</v>
      </c>
      <c r="K19" s="25"/>
      <c r="L19" s="7">
        <f>+G19+J19</f>
        <v>0</v>
      </c>
      <c r="M19" s="7">
        <f>+H19+K19</f>
        <v>0</v>
      </c>
      <c r="N19" s="7">
        <f>+L19+M19</f>
        <v>0</v>
      </c>
      <c r="O19" s="23"/>
      <c r="P19" s="25"/>
      <c r="Q19" s="7">
        <f>+L19+O19</f>
        <v>0</v>
      </c>
      <c r="R19" s="7">
        <f>+M19+P19</f>
        <v>0</v>
      </c>
      <c r="S19" s="7">
        <f>+Q19+R19</f>
        <v>0</v>
      </c>
    </row>
    <row r="20" spans="1:19" x14ac:dyDescent="0.2">
      <c r="A20" s="11" t="s">
        <v>30</v>
      </c>
      <c r="B20" s="7">
        <v>25000</v>
      </c>
      <c r="C20" s="7"/>
      <c r="D20" s="12">
        <f>SUM(B20:C20)</f>
        <v>25000</v>
      </c>
      <c r="E20" s="7"/>
      <c r="F20" s="7"/>
      <c r="G20" s="23">
        <f>+B20+E20</f>
        <v>25000</v>
      </c>
      <c r="H20" s="23">
        <f>+C20+F20</f>
        <v>0</v>
      </c>
      <c r="I20" s="12">
        <f>SUM(G20:H20)</f>
        <v>25000</v>
      </c>
      <c r="J20" s="25"/>
      <c r="K20" s="25"/>
      <c r="L20" s="7">
        <f>+G20+J20</f>
        <v>25000</v>
      </c>
      <c r="M20" s="7">
        <f>+H20+K20</f>
        <v>0</v>
      </c>
      <c r="N20" s="7">
        <f>+L20+M20</f>
        <v>25000</v>
      </c>
      <c r="O20" s="7">
        <v>-25000</v>
      </c>
      <c r="P20" s="25"/>
      <c r="Q20" s="7">
        <f>+L20+O20</f>
        <v>0</v>
      </c>
      <c r="R20" s="7">
        <f>+M20+P20</f>
        <v>0</v>
      </c>
      <c r="S20" s="7">
        <f>+Q20+R20</f>
        <v>0</v>
      </c>
    </row>
    <row r="21" spans="1:19" x14ac:dyDescent="0.2">
      <c r="A21" s="11"/>
      <c r="B21" s="7"/>
      <c r="C21" s="7"/>
      <c r="D21" s="12"/>
      <c r="E21" s="7"/>
      <c r="F21" s="7"/>
      <c r="G21" s="23"/>
      <c r="H21" s="23"/>
      <c r="I21" s="12"/>
      <c r="J21" s="25"/>
      <c r="K21" s="25"/>
      <c r="L21" s="25"/>
      <c r="M21" s="25"/>
      <c r="N21" s="25"/>
      <c r="O21" s="25"/>
      <c r="P21" s="25"/>
      <c r="Q21" s="25"/>
      <c r="R21" s="25"/>
      <c r="S21" s="25"/>
    </row>
    <row r="22" spans="1:19" x14ac:dyDescent="0.2">
      <c r="A22" s="10" t="s">
        <v>47</v>
      </c>
      <c r="B22" s="6">
        <f t="shared" ref="B22:P22" si="7">B23+B24+B25+B28+B29+B30+B31+B32</f>
        <v>0</v>
      </c>
      <c r="C22" s="6">
        <f t="shared" si="7"/>
        <v>0</v>
      </c>
      <c r="D22" s="6">
        <f t="shared" si="7"/>
        <v>0</v>
      </c>
      <c r="E22" s="6">
        <f t="shared" si="7"/>
        <v>231600</v>
      </c>
      <c r="F22" s="6">
        <f t="shared" si="7"/>
        <v>0</v>
      </c>
      <c r="G22" s="6">
        <f t="shared" si="7"/>
        <v>231600</v>
      </c>
      <c r="H22" s="6">
        <f t="shared" si="7"/>
        <v>0</v>
      </c>
      <c r="I22" s="6">
        <f t="shared" si="7"/>
        <v>231600</v>
      </c>
      <c r="J22" s="6">
        <f t="shared" si="7"/>
        <v>40073</v>
      </c>
      <c r="K22" s="6">
        <f t="shared" si="7"/>
        <v>0</v>
      </c>
      <c r="L22" s="6">
        <f t="shared" si="7"/>
        <v>271673</v>
      </c>
      <c r="M22" s="6">
        <f t="shared" si="7"/>
        <v>0</v>
      </c>
      <c r="N22" s="6">
        <f t="shared" si="7"/>
        <v>271673</v>
      </c>
      <c r="O22" s="6">
        <f t="shared" si="7"/>
        <v>-69993</v>
      </c>
      <c r="P22" s="6">
        <f t="shared" si="7"/>
        <v>0</v>
      </c>
      <c r="Q22" s="6">
        <f>Q23+Q24+Q25+Q28+Q29+Q30+Q31+Q32</f>
        <v>201680</v>
      </c>
      <c r="R22" s="6">
        <f t="shared" ref="R22:S22" si="8">R23+R24+R25+R28+R29+R30+R31+R32</f>
        <v>0</v>
      </c>
      <c r="S22" s="6">
        <f t="shared" si="8"/>
        <v>201680</v>
      </c>
    </row>
    <row r="23" spans="1:19" x14ac:dyDescent="0.2">
      <c r="A23" s="11" t="s">
        <v>14</v>
      </c>
      <c r="B23" s="7"/>
      <c r="C23" s="7"/>
      <c r="D23" s="12">
        <f>SUM(B23:C23)</f>
        <v>0</v>
      </c>
      <c r="E23" s="7">
        <v>15000</v>
      </c>
      <c r="F23" s="7"/>
      <c r="G23" s="23">
        <f>+B23+E23</f>
        <v>15000</v>
      </c>
      <c r="H23" s="23">
        <f>+C23+F23</f>
        <v>0</v>
      </c>
      <c r="I23" s="12">
        <f>SUM(G23:H23)</f>
        <v>15000</v>
      </c>
      <c r="J23" s="25"/>
      <c r="K23" s="25"/>
      <c r="L23" s="7">
        <f>+G23+J23</f>
        <v>15000</v>
      </c>
      <c r="M23" s="7">
        <f>+H23+K23</f>
        <v>0</v>
      </c>
      <c r="N23" s="7">
        <f>+L23+M23</f>
        <v>15000</v>
      </c>
      <c r="O23" s="7">
        <v>-14720</v>
      </c>
      <c r="P23" s="25"/>
      <c r="Q23" s="7">
        <f t="shared" ref="Q23:R25" si="9">+L23+O23</f>
        <v>280</v>
      </c>
      <c r="R23" s="7">
        <f t="shared" si="9"/>
        <v>0</v>
      </c>
      <c r="S23" s="7">
        <f>+Q23+R23</f>
        <v>280</v>
      </c>
    </row>
    <row r="24" spans="1:19" x14ac:dyDescent="0.2">
      <c r="A24" s="18" t="s">
        <v>40</v>
      </c>
      <c r="B24" s="7"/>
      <c r="C24" s="7"/>
      <c r="D24" s="12">
        <f>SUM(B24:C24)</f>
        <v>0</v>
      </c>
      <c r="E24" s="7">
        <v>3700</v>
      </c>
      <c r="F24" s="7"/>
      <c r="G24" s="23">
        <f>+B24+E24</f>
        <v>3700</v>
      </c>
      <c r="H24" s="23">
        <f>+C24+F24</f>
        <v>0</v>
      </c>
      <c r="I24" s="12">
        <f>SUM(G24:H24)</f>
        <v>3700</v>
      </c>
      <c r="J24" s="25"/>
      <c r="K24" s="25"/>
      <c r="L24" s="7">
        <f>+G24+J24</f>
        <v>3700</v>
      </c>
      <c r="M24" s="7">
        <f>+H24+K24</f>
        <v>0</v>
      </c>
      <c r="N24" s="7">
        <f>+L24+M24</f>
        <v>3700</v>
      </c>
      <c r="O24" s="7">
        <v>-3700</v>
      </c>
      <c r="P24" s="25"/>
      <c r="Q24" s="7">
        <f t="shared" si="9"/>
        <v>0</v>
      </c>
      <c r="R24" s="7">
        <f t="shared" si="9"/>
        <v>0</v>
      </c>
      <c r="S24" s="7">
        <f>+Q24+R24</f>
        <v>0</v>
      </c>
    </row>
    <row r="25" spans="1:19" x14ac:dyDescent="0.2">
      <c r="A25" s="18" t="s">
        <v>57</v>
      </c>
      <c r="B25" s="7"/>
      <c r="C25" s="7"/>
      <c r="D25" s="12"/>
      <c r="E25" s="7"/>
      <c r="F25" s="7"/>
      <c r="G25" s="23"/>
      <c r="H25" s="23"/>
      <c r="I25" s="12"/>
      <c r="J25" s="25"/>
      <c r="K25" s="25"/>
      <c r="L25" s="7"/>
      <c r="M25" s="7"/>
      <c r="N25" s="7"/>
      <c r="O25" s="7">
        <f>13558</f>
        <v>13558</v>
      </c>
      <c r="P25" s="7"/>
      <c r="Q25" s="7">
        <f t="shared" si="9"/>
        <v>13558</v>
      </c>
      <c r="R25" s="7">
        <f t="shared" si="9"/>
        <v>0</v>
      </c>
      <c r="S25" s="7">
        <f>+Q25+R25</f>
        <v>13558</v>
      </c>
    </row>
    <row r="26" spans="1:19" x14ac:dyDescent="0.2">
      <c r="A26" s="18"/>
      <c r="B26" s="7"/>
      <c r="C26" s="7"/>
      <c r="D26" s="12"/>
      <c r="E26" s="7"/>
      <c r="F26" s="7"/>
      <c r="G26" s="7"/>
      <c r="H26" s="7"/>
      <c r="I26" s="12"/>
      <c r="J26" s="25"/>
      <c r="K26" s="25"/>
      <c r="L26" s="25"/>
      <c r="M26" s="25"/>
      <c r="N26" s="25"/>
      <c r="O26" s="7"/>
      <c r="P26" s="25"/>
      <c r="Q26" s="25"/>
      <c r="R26" s="25"/>
      <c r="S26" s="25"/>
    </row>
    <row r="27" spans="1:19" x14ac:dyDescent="0.2">
      <c r="A27" s="19" t="s">
        <v>19</v>
      </c>
      <c r="B27" s="7"/>
      <c r="C27" s="7"/>
      <c r="D27" s="12"/>
      <c r="E27" s="7"/>
      <c r="F27" s="7"/>
      <c r="G27" s="7"/>
      <c r="H27" s="7"/>
      <c r="I27" s="12"/>
      <c r="J27" s="25"/>
      <c r="K27" s="25"/>
      <c r="L27" s="25"/>
      <c r="M27" s="25"/>
      <c r="N27" s="25"/>
      <c r="O27" s="7"/>
      <c r="P27" s="25"/>
      <c r="Q27" s="25"/>
      <c r="R27" s="25"/>
      <c r="S27" s="25"/>
    </row>
    <row r="28" spans="1:19" x14ac:dyDescent="0.2">
      <c r="A28" s="18" t="s">
        <v>39</v>
      </c>
      <c r="B28" s="7"/>
      <c r="C28" s="7"/>
      <c r="D28" s="12">
        <f>SUM(B28:C28)</f>
        <v>0</v>
      </c>
      <c r="E28" s="7">
        <v>4500</v>
      </c>
      <c r="F28" s="7"/>
      <c r="G28" s="23">
        <f>+B28+E28</f>
        <v>4500</v>
      </c>
      <c r="H28" s="23">
        <f>+C28+F28</f>
        <v>0</v>
      </c>
      <c r="I28" s="12">
        <f>SUM(G28:H28)</f>
        <v>4500</v>
      </c>
      <c r="J28" s="25"/>
      <c r="K28" s="25"/>
      <c r="L28" s="7">
        <f>+G28+J28</f>
        <v>4500</v>
      </c>
      <c r="M28" s="7">
        <f>+H28+K28</f>
        <v>0</v>
      </c>
      <c r="N28" s="7">
        <f>+L28+M28</f>
        <v>4500</v>
      </c>
      <c r="O28" s="7">
        <v>-4500</v>
      </c>
      <c r="P28" s="25"/>
      <c r="Q28" s="7">
        <f t="shared" ref="Q28:R32" si="10">+L28+O28</f>
        <v>0</v>
      </c>
      <c r="R28" s="7">
        <f t="shared" si="10"/>
        <v>0</v>
      </c>
      <c r="S28" s="7">
        <f>+Q28+R28</f>
        <v>0</v>
      </c>
    </row>
    <row r="29" spans="1:19" x14ac:dyDescent="0.2">
      <c r="A29" s="18" t="s">
        <v>20</v>
      </c>
      <c r="B29" s="7"/>
      <c r="C29" s="7"/>
      <c r="D29" s="12">
        <f>SUM(B29:C29)</f>
        <v>0</v>
      </c>
      <c r="E29" s="7">
        <v>2200</v>
      </c>
      <c r="F29" s="7"/>
      <c r="G29" s="23">
        <f>+B29+E29</f>
        <v>2200</v>
      </c>
      <c r="H29" s="23">
        <f>+C29+F29</f>
        <v>0</v>
      </c>
      <c r="I29" s="12">
        <f>SUM(G29:H29)</f>
        <v>2200</v>
      </c>
      <c r="J29" s="25"/>
      <c r="K29" s="25"/>
      <c r="L29" s="7">
        <f t="shared" ref="L29:L32" si="11">+G29+J29</f>
        <v>2200</v>
      </c>
      <c r="M29" s="7">
        <f t="shared" ref="M29:M32" si="12">+H29+K29</f>
        <v>0</v>
      </c>
      <c r="N29" s="7">
        <f t="shared" ref="N29:N32" si="13">+L29+M29</f>
        <v>2200</v>
      </c>
      <c r="O29" s="7">
        <v>-2200</v>
      </c>
      <c r="P29" s="25"/>
      <c r="Q29" s="7">
        <f t="shared" si="10"/>
        <v>0</v>
      </c>
      <c r="R29" s="7">
        <f t="shared" si="10"/>
        <v>0</v>
      </c>
      <c r="S29" s="7">
        <f t="shared" ref="S29:S32" si="14">+Q29+R29</f>
        <v>0</v>
      </c>
    </row>
    <row r="30" spans="1:19" x14ac:dyDescent="0.2">
      <c r="A30" s="18" t="s">
        <v>21</v>
      </c>
      <c r="B30" s="7"/>
      <c r="C30" s="7"/>
      <c r="D30" s="12">
        <f>SUM(B30:C30)</f>
        <v>0</v>
      </c>
      <c r="E30" s="7">
        <v>2200</v>
      </c>
      <c r="F30" s="7"/>
      <c r="G30" s="23">
        <f t="shared" ref="G30:G32" si="15">+B30+E30</f>
        <v>2200</v>
      </c>
      <c r="H30" s="23">
        <f t="shared" ref="H30:H32" si="16">+C30+F30</f>
        <v>0</v>
      </c>
      <c r="I30" s="12">
        <f t="shared" ref="I30:I32" si="17">SUM(G30:H30)</f>
        <v>2200</v>
      </c>
      <c r="J30" s="25"/>
      <c r="K30" s="25"/>
      <c r="L30" s="7">
        <f t="shared" si="11"/>
        <v>2200</v>
      </c>
      <c r="M30" s="7">
        <f t="shared" si="12"/>
        <v>0</v>
      </c>
      <c r="N30" s="7">
        <f t="shared" si="13"/>
        <v>2200</v>
      </c>
      <c r="O30" s="7">
        <v>-2200</v>
      </c>
      <c r="P30" s="25"/>
      <c r="Q30" s="7">
        <f t="shared" si="10"/>
        <v>0</v>
      </c>
      <c r="R30" s="7">
        <f t="shared" si="10"/>
        <v>0</v>
      </c>
      <c r="S30" s="7">
        <f t="shared" si="14"/>
        <v>0</v>
      </c>
    </row>
    <row r="31" spans="1:19" x14ac:dyDescent="0.2">
      <c r="A31" s="18" t="s">
        <v>22</v>
      </c>
      <c r="B31" s="7"/>
      <c r="C31" s="7"/>
      <c r="D31" s="12">
        <f>SUM(B31:C31)</f>
        <v>0</v>
      </c>
      <c r="E31" s="7">
        <v>54000</v>
      </c>
      <c r="F31" s="7"/>
      <c r="G31" s="23">
        <f t="shared" si="15"/>
        <v>54000</v>
      </c>
      <c r="H31" s="23">
        <f t="shared" si="16"/>
        <v>0</v>
      </c>
      <c r="I31" s="12">
        <f t="shared" si="17"/>
        <v>54000</v>
      </c>
      <c r="J31" s="25"/>
      <c r="K31" s="25"/>
      <c r="L31" s="7">
        <f t="shared" si="11"/>
        <v>54000</v>
      </c>
      <c r="M31" s="7">
        <f t="shared" si="12"/>
        <v>0</v>
      </c>
      <c r="N31" s="7">
        <f t="shared" si="13"/>
        <v>54000</v>
      </c>
      <c r="O31" s="7">
        <v>-54000</v>
      </c>
      <c r="P31" s="25"/>
      <c r="Q31" s="7">
        <f t="shared" si="10"/>
        <v>0</v>
      </c>
      <c r="R31" s="7">
        <f t="shared" si="10"/>
        <v>0</v>
      </c>
      <c r="S31" s="7">
        <f t="shared" si="14"/>
        <v>0</v>
      </c>
    </row>
    <row r="32" spans="1:19" x14ac:dyDescent="0.2">
      <c r="A32" s="18" t="s">
        <v>23</v>
      </c>
      <c r="B32" s="7"/>
      <c r="C32" s="7"/>
      <c r="D32" s="12">
        <f>SUM(B32:C32)</f>
        <v>0</v>
      </c>
      <c r="E32" s="7">
        <v>150000</v>
      </c>
      <c r="F32" s="7"/>
      <c r="G32" s="23">
        <f t="shared" si="15"/>
        <v>150000</v>
      </c>
      <c r="H32" s="23">
        <f t="shared" si="16"/>
        <v>0</v>
      </c>
      <c r="I32" s="12">
        <f t="shared" si="17"/>
        <v>150000</v>
      </c>
      <c r="J32" s="23">
        <v>40073</v>
      </c>
      <c r="K32" s="23"/>
      <c r="L32" s="7">
        <f t="shared" si="11"/>
        <v>190073</v>
      </c>
      <c r="M32" s="7">
        <f t="shared" si="12"/>
        <v>0</v>
      </c>
      <c r="N32" s="7">
        <f t="shared" si="13"/>
        <v>190073</v>
      </c>
      <c r="O32" s="7">
        <v>-2231</v>
      </c>
      <c r="P32" s="23"/>
      <c r="Q32" s="7">
        <f t="shared" si="10"/>
        <v>187842</v>
      </c>
      <c r="R32" s="7">
        <f t="shared" si="10"/>
        <v>0</v>
      </c>
      <c r="S32" s="7">
        <f t="shared" si="14"/>
        <v>187842</v>
      </c>
    </row>
    <row r="33" spans="1:19" x14ac:dyDescent="0.2">
      <c r="A33" s="11"/>
      <c r="B33" s="15"/>
      <c r="C33" s="15"/>
      <c r="D33" s="15"/>
      <c r="E33" s="15"/>
      <c r="F33" s="15"/>
      <c r="G33" s="15"/>
      <c r="H33" s="15"/>
      <c r="I33" s="1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1:19" x14ac:dyDescent="0.2">
      <c r="A34" s="10" t="s">
        <v>13</v>
      </c>
      <c r="B34" s="6">
        <f t="shared" ref="B34:I34" si="18">B35+B36+B39+B40+B41+B42+B43</f>
        <v>231600</v>
      </c>
      <c r="C34" s="6">
        <f t="shared" si="18"/>
        <v>0</v>
      </c>
      <c r="D34" s="6">
        <f t="shared" si="18"/>
        <v>231600</v>
      </c>
      <c r="E34" s="6">
        <f t="shared" si="18"/>
        <v>-231600</v>
      </c>
      <c r="F34" s="6">
        <f t="shared" si="18"/>
        <v>0</v>
      </c>
      <c r="G34" s="6">
        <f t="shared" si="18"/>
        <v>0</v>
      </c>
      <c r="H34" s="6">
        <f t="shared" si="18"/>
        <v>0</v>
      </c>
      <c r="I34" s="6">
        <f t="shared" si="18"/>
        <v>0</v>
      </c>
      <c r="J34" s="6">
        <f>J35+J36+J39+J40+J41+J42+J43</f>
        <v>0</v>
      </c>
      <c r="K34" s="6">
        <f t="shared" ref="K34" si="19">K35+K36+K39+K40+K41+K42+K43</f>
        <v>0</v>
      </c>
      <c r="L34" s="6">
        <f>L35+L36+L39+L40+L41+L42+L43</f>
        <v>0</v>
      </c>
      <c r="M34" s="6">
        <f t="shared" ref="M34" si="20">M35+M36+M39+M40+M41+M42+M43</f>
        <v>0</v>
      </c>
      <c r="N34" s="6">
        <f>N35+N36+N39+N40+N41+N42+N43</f>
        <v>0</v>
      </c>
      <c r="O34" s="6">
        <f>O35+O36+O39+O40+O41+O42+O43</f>
        <v>0</v>
      </c>
      <c r="P34" s="6">
        <f t="shared" ref="P34" si="21">P35+P36+P39+P40+P41+P42+P43</f>
        <v>0</v>
      </c>
      <c r="Q34" s="6">
        <f>Q35+Q36+Q39+Q40+Q41+Q42+Q43</f>
        <v>0</v>
      </c>
      <c r="R34" s="6">
        <f t="shared" ref="R34" si="22">R35+R36+R39+R40+R41+R42+R43</f>
        <v>0</v>
      </c>
      <c r="S34" s="6">
        <f>S35+S36+S39+S40+S41+S42+S43</f>
        <v>0</v>
      </c>
    </row>
    <row r="35" spans="1:19" x14ac:dyDescent="0.2">
      <c r="A35" s="11" t="s">
        <v>14</v>
      </c>
      <c r="B35" s="7">
        <v>15000</v>
      </c>
      <c r="C35" s="7"/>
      <c r="D35" s="12">
        <f>SUM(B35:C35)</f>
        <v>15000</v>
      </c>
      <c r="E35" s="7">
        <v>-15000</v>
      </c>
      <c r="F35" s="7"/>
      <c r="G35" s="23">
        <f>+B35+E35</f>
        <v>0</v>
      </c>
      <c r="H35" s="23">
        <f>+C35+F35</f>
        <v>0</v>
      </c>
      <c r="I35" s="12">
        <f>SUM(G35:H35)</f>
        <v>0</v>
      </c>
      <c r="J35" s="25"/>
      <c r="K35" s="25"/>
      <c r="L35" s="7">
        <f t="shared" ref="L35" si="23">+G35+J35</f>
        <v>0</v>
      </c>
      <c r="M35" s="7">
        <f t="shared" ref="M35" si="24">+H35+K35</f>
        <v>0</v>
      </c>
      <c r="N35" s="7">
        <f t="shared" ref="N35" si="25">+L35+M35</f>
        <v>0</v>
      </c>
      <c r="O35" s="25"/>
      <c r="P35" s="25"/>
      <c r="Q35" s="7">
        <f>+L35+O35</f>
        <v>0</v>
      </c>
      <c r="R35" s="7">
        <f>+M35+P35</f>
        <v>0</v>
      </c>
      <c r="S35" s="7">
        <f t="shared" ref="S35:S36" si="26">+Q35+R35</f>
        <v>0</v>
      </c>
    </row>
    <row r="36" spans="1:19" x14ac:dyDescent="0.2">
      <c r="A36" s="18" t="s">
        <v>40</v>
      </c>
      <c r="B36" s="7">
        <v>3700</v>
      </c>
      <c r="C36" s="7"/>
      <c r="D36" s="12">
        <f>SUM(B36:C36)</f>
        <v>3700</v>
      </c>
      <c r="E36" s="7">
        <v>-3700</v>
      </c>
      <c r="F36" s="7"/>
      <c r="G36" s="23">
        <f>+B36+E36</f>
        <v>0</v>
      </c>
      <c r="H36" s="23">
        <f>+C36+F36</f>
        <v>0</v>
      </c>
      <c r="I36" s="12">
        <f>SUM(G36:H36)</f>
        <v>0</v>
      </c>
      <c r="J36" s="25"/>
      <c r="K36" s="25"/>
      <c r="L36" s="7">
        <f t="shared" ref="L36" si="27">+G36+J36</f>
        <v>0</v>
      </c>
      <c r="M36" s="7">
        <f t="shared" ref="M36" si="28">+H36+K36</f>
        <v>0</v>
      </c>
      <c r="N36" s="7">
        <f t="shared" ref="N36" si="29">+L36+M36</f>
        <v>0</v>
      </c>
      <c r="O36" s="25"/>
      <c r="P36" s="25"/>
      <c r="Q36" s="7">
        <f>+L36+O36</f>
        <v>0</v>
      </c>
      <c r="R36" s="7">
        <f>+M36+P36</f>
        <v>0</v>
      </c>
      <c r="S36" s="7">
        <f t="shared" si="26"/>
        <v>0</v>
      </c>
    </row>
    <row r="37" spans="1:19" x14ac:dyDescent="0.2">
      <c r="A37" s="18"/>
      <c r="B37" s="7"/>
      <c r="C37" s="7"/>
      <c r="D37" s="12"/>
      <c r="E37" s="7"/>
      <c r="F37" s="7"/>
      <c r="G37" s="7"/>
      <c r="H37" s="7"/>
      <c r="I37" s="12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1:19" x14ac:dyDescent="0.2">
      <c r="A38" s="19" t="s">
        <v>19</v>
      </c>
      <c r="B38" s="7"/>
      <c r="C38" s="7"/>
      <c r="D38" s="12"/>
      <c r="E38" s="7"/>
      <c r="F38" s="7"/>
      <c r="G38" s="7"/>
      <c r="H38" s="7"/>
      <c r="I38" s="12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1:19" x14ac:dyDescent="0.2">
      <c r="A39" s="18" t="s">
        <v>39</v>
      </c>
      <c r="B39" s="7">
        <v>4500</v>
      </c>
      <c r="C39" s="7"/>
      <c r="D39" s="12">
        <f>SUM(B39:C39)</f>
        <v>4500</v>
      </c>
      <c r="E39" s="7">
        <v>-4500</v>
      </c>
      <c r="F39" s="7"/>
      <c r="G39" s="23">
        <f>+B39+E39</f>
        <v>0</v>
      </c>
      <c r="H39" s="23">
        <f>+C39+F39</f>
        <v>0</v>
      </c>
      <c r="I39" s="12">
        <f>SUM(G39:H39)</f>
        <v>0</v>
      </c>
      <c r="J39" s="25"/>
      <c r="K39" s="25"/>
      <c r="L39" s="7">
        <f t="shared" ref="L39" si="30">+G39+J39</f>
        <v>0</v>
      </c>
      <c r="M39" s="7">
        <f t="shared" ref="M39" si="31">+H39+K39</f>
        <v>0</v>
      </c>
      <c r="N39" s="7">
        <f t="shared" ref="N39" si="32">+L39+M39</f>
        <v>0</v>
      </c>
      <c r="O39" s="25"/>
      <c r="P39" s="25"/>
      <c r="Q39" s="7">
        <f t="shared" ref="Q39:R43" si="33">+L39+O39</f>
        <v>0</v>
      </c>
      <c r="R39" s="7">
        <f t="shared" si="33"/>
        <v>0</v>
      </c>
      <c r="S39" s="7">
        <f t="shared" ref="S39:S43" si="34">+Q39+R39</f>
        <v>0</v>
      </c>
    </row>
    <row r="40" spans="1:19" x14ac:dyDescent="0.2">
      <c r="A40" s="18" t="s">
        <v>20</v>
      </c>
      <c r="B40" s="7">
        <v>2200</v>
      </c>
      <c r="C40" s="7"/>
      <c r="D40" s="12">
        <f>SUM(B40:C40)</f>
        <v>2200</v>
      </c>
      <c r="E40" s="7">
        <v>-2200</v>
      </c>
      <c r="F40" s="7"/>
      <c r="G40" s="23">
        <f>+B40+E40</f>
        <v>0</v>
      </c>
      <c r="H40" s="23">
        <f>+C40+F40</f>
        <v>0</v>
      </c>
      <c r="I40" s="12">
        <f>SUM(G40:H40)</f>
        <v>0</v>
      </c>
      <c r="J40" s="25"/>
      <c r="K40" s="25"/>
      <c r="L40" s="7">
        <f t="shared" ref="L40:L43" si="35">+G40+J40</f>
        <v>0</v>
      </c>
      <c r="M40" s="7">
        <f t="shared" ref="M40:M43" si="36">+H40+K40</f>
        <v>0</v>
      </c>
      <c r="N40" s="7">
        <f t="shared" ref="N40:N43" si="37">+L40+M40</f>
        <v>0</v>
      </c>
      <c r="O40" s="25"/>
      <c r="P40" s="25"/>
      <c r="Q40" s="7">
        <f t="shared" si="33"/>
        <v>0</v>
      </c>
      <c r="R40" s="7">
        <f t="shared" si="33"/>
        <v>0</v>
      </c>
      <c r="S40" s="7">
        <f t="shared" si="34"/>
        <v>0</v>
      </c>
    </row>
    <row r="41" spans="1:19" x14ac:dyDescent="0.2">
      <c r="A41" s="18" t="s">
        <v>21</v>
      </c>
      <c r="B41" s="7">
        <v>2200</v>
      </c>
      <c r="C41" s="7"/>
      <c r="D41" s="12">
        <f>SUM(B41:C41)</f>
        <v>2200</v>
      </c>
      <c r="E41" s="7">
        <v>-2200</v>
      </c>
      <c r="F41" s="7"/>
      <c r="G41" s="23">
        <f t="shared" ref="G41:G43" si="38">+B41+E41</f>
        <v>0</v>
      </c>
      <c r="H41" s="23">
        <f t="shared" ref="H41:H43" si="39">+C41+F41</f>
        <v>0</v>
      </c>
      <c r="I41" s="12">
        <f t="shared" ref="I41:I43" si="40">SUM(G41:H41)</f>
        <v>0</v>
      </c>
      <c r="J41" s="25"/>
      <c r="K41" s="25"/>
      <c r="L41" s="7">
        <f t="shared" si="35"/>
        <v>0</v>
      </c>
      <c r="M41" s="7">
        <f t="shared" si="36"/>
        <v>0</v>
      </c>
      <c r="N41" s="7">
        <f t="shared" si="37"/>
        <v>0</v>
      </c>
      <c r="O41" s="25"/>
      <c r="P41" s="25"/>
      <c r="Q41" s="7">
        <f t="shared" si="33"/>
        <v>0</v>
      </c>
      <c r="R41" s="7">
        <f t="shared" si="33"/>
        <v>0</v>
      </c>
      <c r="S41" s="7">
        <f t="shared" si="34"/>
        <v>0</v>
      </c>
    </row>
    <row r="42" spans="1:19" x14ac:dyDescent="0.2">
      <c r="A42" s="18" t="s">
        <v>22</v>
      </c>
      <c r="B42" s="7">
        <v>54000</v>
      </c>
      <c r="C42" s="7"/>
      <c r="D42" s="12">
        <f>SUM(B42:C42)</f>
        <v>54000</v>
      </c>
      <c r="E42" s="7">
        <v>-54000</v>
      </c>
      <c r="F42" s="7"/>
      <c r="G42" s="23">
        <f t="shared" si="38"/>
        <v>0</v>
      </c>
      <c r="H42" s="23">
        <f t="shared" si="39"/>
        <v>0</v>
      </c>
      <c r="I42" s="12">
        <f t="shared" si="40"/>
        <v>0</v>
      </c>
      <c r="J42" s="25"/>
      <c r="K42" s="25"/>
      <c r="L42" s="7">
        <f t="shared" si="35"/>
        <v>0</v>
      </c>
      <c r="M42" s="7">
        <f t="shared" si="36"/>
        <v>0</v>
      </c>
      <c r="N42" s="7">
        <f t="shared" si="37"/>
        <v>0</v>
      </c>
      <c r="O42" s="25"/>
      <c r="P42" s="25"/>
      <c r="Q42" s="7">
        <f t="shared" si="33"/>
        <v>0</v>
      </c>
      <c r="R42" s="7">
        <f t="shared" si="33"/>
        <v>0</v>
      </c>
      <c r="S42" s="7">
        <f t="shared" si="34"/>
        <v>0</v>
      </c>
    </row>
    <row r="43" spans="1:19" x14ac:dyDescent="0.2">
      <c r="A43" s="18" t="s">
        <v>23</v>
      </c>
      <c r="B43" s="7">
        <v>150000</v>
      </c>
      <c r="C43" s="7"/>
      <c r="D43" s="12">
        <f>SUM(B43:C43)</f>
        <v>150000</v>
      </c>
      <c r="E43" s="7">
        <v>-150000</v>
      </c>
      <c r="F43" s="7"/>
      <c r="G43" s="23">
        <f t="shared" si="38"/>
        <v>0</v>
      </c>
      <c r="H43" s="23">
        <f t="shared" si="39"/>
        <v>0</v>
      </c>
      <c r="I43" s="12">
        <f t="shared" si="40"/>
        <v>0</v>
      </c>
      <c r="J43" s="12"/>
      <c r="K43" s="12"/>
      <c r="L43" s="7">
        <f t="shared" si="35"/>
        <v>0</v>
      </c>
      <c r="M43" s="7">
        <f t="shared" si="36"/>
        <v>0</v>
      </c>
      <c r="N43" s="7">
        <f t="shared" si="37"/>
        <v>0</v>
      </c>
      <c r="O43" s="12"/>
      <c r="P43" s="12"/>
      <c r="Q43" s="7">
        <f t="shared" si="33"/>
        <v>0</v>
      </c>
      <c r="R43" s="7">
        <f t="shared" si="33"/>
        <v>0</v>
      </c>
      <c r="S43" s="7">
        <f t="shared" si="34"/>
        <v>0</v>
      </c>
    </row>
    <row r="44" spans="1:19" x14ac:dyDescent="0.2">
      <c r="A44" s="18"/>
      <c r="B44" s="7"/>
      <c r="C44" s="7"/>
      <c r="D44" s="12"/>
      <c r="E44" s="7"/>
      <c r="F44" s="7"/>
      <c r="G44" s="7"/>
      <c r="H44" s="7"/>
      <c r="I44" s="12"/>
      <c r="J44" s="25"/>
      <c r="K44" s="25"/>
      <c r="L44" s="25"/>
      <c r="M44" s="25"/>
      <c r="N44" s="25"/>
      <c r="O44" s="25"/>
      <c r="P44" s="25"/>
      <c r="Q44" s="25"/>
      <c r="R44" s="25"/>
      <c r="S44" s="25"/>
    </row>
    <row r="45" spans="1:19" x14ac:dyDescent="0.2">
      <c r="A45" s="10" t="s">
        <v>8</v>
      </c>
      <c r="B45" s="6">
        <f t="shared" ref="B45:N45" si="41">SUM(B46:B47)</f>
        <v>831116</v>
      </c>
      <c r="C45" s="6">
        <f t="shared" si="41"/>
        <v>0</v>
      </c>
      <c r="D45" s="16">
        <f t="shared" si="41"/>
        <v>831116</v>
      </c>
      <c r="E45" s="6">
        <f t="shared" si="41"/>
        <v>0</v>
      </c>
      <c r="F45" s="6">
        <f t="shared" si="41"/>
        <v>0</v>
      </c>
      <c r="G45" s="6">
        <f t="shared" si="41"/>
        <v>831116</v>
      </c>
      <c r="H45" s="6">
        <f t="shared" si="41"/>
        <v>0</v>
      </c>
      <c r="I45" s="16">
        <f t="shared" si="41"/>
        <v>831116</v>
      </c>
      <c r="J45" s="16">
        <f t="shared" si="41"/>
        <v>0</v>
      </c>
      <c r="K45" s="16">
        <f t="shared" si="41"/>
        <v>0</v>
      </c>
      <c r="L45" s="16">
        <f t="shared" si="41"/>
        <v>831116</v>
      </c>
      <c r="M45" s="16">
        <f t="shared" si="41"/>
        <v>0</v>
      </c>
      <c r="N45" s="16">
        <f t="shared" si="41"/>
        <v>831116</v>
      </c>
      <c r="O45" s="16">
        <f t="shared" ref="O45:S45" si="42">SUM(O46:O47)</f>
        <v>0</v>
      </c>
      <c r="P45" s="16">
        <f t="shared" si="42"/>
        <v>0</v>
      </c>
      <c r="Q45" s="16">
        <f t="shared" si="42"/>
        <v>831116</v>
      </c>
      <c r="R45" s="16">
        <f t="shared" si="42"/>
        <v>0</v>
      </c>
      <c r="S45" s="16">
        <f t="shared" si="42"/>
        <v>831116</v>
      </c>
    </row>
    <row r="46" spans="1:19" x14ac:dyDescent="0.2">
      <c r="A46" s="11" t="s">
        <v>34</v>
      </c>
      <c r="B46" s="7">
        <v>316611</v>
      </c>
      <c r="C46" s="7"/>
      <c r="D46" s="12">
        <f>SUM(B46:C46)</f>
        <v>316611</v>
      </c>
      <c r="E46" s="7"/>
      <c r="F46" s="7"/>
      <c r="G46" s="23">
        <f t="shared" ref="G46" si="43">+B46+E46</f>
        <v>316611</v>
      </c>
      <c r="H46" s="23">
        <f t="shared" ref="H46" si="44">+C46+F46</f>
        <v>0</v>
      </c>
      <c r="I46" s="12">
        <f t="shared" ref="I46" si="45">SUM(G46:H46)</f>
        <v>316611</v>
      </c>
      <c r="J46" s="25"/>
      <c r="K46" s="25"/>
      <c r="L46" s="7">
        <f t="shared" ref="L46" si="46">+G46+J46</f>
        <v>316611</v>
      </c>
      <c r="M46" s="7">
        <f t="shared" ref="M46" si="47">+H46+K46</f>
        <v>0</v>
      </c>
      <c r="N46" s="7">
        <f t="shared" ref="N46" si="48">+L46+M46</f>
        <v>316611</v>
      </c>
      <c r="O46" s="25"/>
      <c r="P46" s="25"/>
      <c r="Q46" s="7">
        <f>+L46+O46</f>
        <v>316611</v>
      </c>
      <c r="R46" s="7">
        <f>+M46+P46</f>
        <v>0</v>
      </c>
      <c r="S46" s="7">
        <f t="shared" ref="S46:S47" si="49">+Q46+R46</f>
        <v>316611</v>
      </c>
    </row>
    <row r="47" spans="1:19" x14ac:dyDescent="0.2">
      <c r="A47" s="11" t="s">
        <v>36</v>
      </c>
      <c r="B47" s="7">
        <v>514505</v>
      </c>
      <c r="C47" s="7"/>
      <c r="D47" s="12">
        <f>SUM(B47:C47)</f>
        <v>514505</v>
      </c>
      <c r="E47" s="7"/>
      <c r="F47" s="7"/>
      <c r="G47" s="23">
        <f t="shared" ref="G47" si="50">+B47+E47</f>
        <v>514505</v>
      </c>
      <c r="H47" s="23">
        <f t="shared" ref="H47" si="51">+C47+F47</f>
        <v>0</v>
      </c>
      <c r="I47" s="12">
        <f t="shared" ref="I47" si="52">SUM(G47:H47)</f>
        <v>514505</v>
      </c>
      <c r="J47" s="25"/>
      <c r="K47" s="25"/>
      <c r="L47" s="7">
        <f t="shared" ref="L47" si="53">+G47+J47</f>
        <v>514505</v>
      </c>
      <c r="M47" s="7">
        <f t="shared" ref="M47" si="54">+H47+K47</f>
        <v>0</v>
      </c>
      <c r="N47" s="7">
        <f t="shared" ref="N47" si="55">+L47+M47</f>
        <v>514505</v>
      </c>
      <c r="O47" s="25"/>
      <c r="P47" s="25"/>
      <c r="Q47" s="7">
        <f>+L47+O47</f>
        <v>514505</v>
      </c>
      <c r="R47" s="7">
        <f>+M47+P47</f>
        <v>0</v>
      </c>
      <c r="S47" s="7">
        <f t="shared" si="49"/>
        <v>514505</v>
      </c>
    </row>
    <row r="48" spans="1:19" x14ac:dyDescent="0.2">
      <c r="A48" s="11"/>
      <c r="B48" s="7"/>
      <c r="C48" s="7"/>
      <c r="D48" s="12"/>
      <c r="E48" s="7"/>
      <c r="F48" s="7"/>
      <c r="G48" s="23"/>
      <c r="H48" s="23"/>
      <c r="I48" s="12"/>
      <c r="J48" s="25"/>
      <c r="K48" s="25"/>
      <c r="L48" s="25"/>
      <c r="M48" s="25"/>
      <c r="N48" s="25"/>
      <c r="O48" s="25"/>
      <c r="P48" s="25"/>
      <c r="Q48" s="25"/>
      <c r="R48" s="25"/>
      <c r="S48" s="25"/>
    </row>
    <row r="49" spans="1:19" x14ac:dyDescent="0.2">
      <c r="A49" s="10" t="s">
        <v>45</v>
      </c>
      <c r="B49" s="6">
        <f t="shared" ref="B49:D49" si="56">+B50</f>
        <v>0</v>
      </c>
      <c r="C49" s="6">
        <f t="shared" si="56"/>
        <v>0</v>
      </c>
      <c r="D49" s="6">
        <f t="shared" si="56"/>
        <v>0</v>
      </c>
      <c r="E49" s="6">
        <f>+E50</f>
        <v>889</v>
      </c>
      <c r="F49" s="6">
        <f t="shared" ref="F49:S49" si="57">+F50</f>
        <v>0</v>
      </c>
      <c r="G49" s="6">
        <f t="shared" si="57"/>
        <v>889</v>
      </c>
      <c r="H49" s="6">
        <f t="shared" si="57"/>
        <v>0</v>
      </c>
      <c r="I49" s="6">
        <f t="shared" si="57"/>
        <v>889</v>
      </c>
      <c r="J49" s="6">
        <f t="shared" si="57"/>
        <v>0</v>
      </c>
      <c r="K49" s="6">
        <f t="shared" si="57"/>
        <v>0</v>
      </c>
      <c r="L49" s="6">
        <f t="shared" si="57"/>
        <v>889</v>
      </c>
      <c r="M49" s="6">
        <f t="shared" si="57"/>
        <v>0</v>
      </c>
      <c r="N49" s="6">
        <f t="shared" si="57"/>
        <v>889</v>
      </c>
      <c r="O49" s="6">
        <f t="shared" si="57"/>
        <v>0</v>
      </c>
      <c r="P49" s="6">
        <f t="shared" si="57"/>
        <v>0</v>
      </c>
      <c r="Q49" s="6">
        <f t="shared" si="57"/>
        <v>889</v>
      </c>
      <c r="R49" s="6">
        <f t="shared" si="57"/>
        <v>0</v>
      </c>
      <c r="S49" s="6">
        <f t="shared" si="57"/>
        <v>889</v>
      </c>
    </row>
    <row r="50" spans="1:19" x14ac:dyDescent="0.2">
      <c r="A50" s="11" t="s">
        <v>46</v>
      </c>
      <c r="B50" s="7"/>
      <c r="C50" s="7"/>
      <c r="D50" s="12"/>
      <c r="E50" s="7">
        <v>889</v>
      </c>
      <c r="F50" s="7"/>
      <c r="G50" s="23">
        <f t="shared" ref="G50" si="58">+B50+E50</f>
        <v>889</v>
      </c>
      <c r="H50" s="23">
        <f t="shared" ref="H50" si="59">+C50+F50</f>
        <v>0</v>
      </c>
      <c r="I50" s="12">
        <f t="shared" ref="I50" si="60">SUM(G50:H50)</f>
        <v>889</v>
      </c>
      <c r="J50" s="25"/>
      <c r="K50" s="25"/>
      <c r="L50" s="7">
        <f t="shared" ref="L50" si="61">+G50+J50</f>
        <v>889</v>
      </c>
      <c r="M50" s="7">
        <f t="shared" ref="M50" si="62">+H50+K50</f>
        <v>0</v>
      </c>
      <c r="N50" s="7">
        <f t="shared" ref="N50" si="63">+L50+M50</f>
        <v>889</v>
      </c>
      <c r="O50" s="25"/>
      <c r="P50" s="25"/>
      <c r="Q50" s="7">
        <f>+L50+O50</f>
        <v>889</v>
      </c>
      <c r="R50" s="7">
        <f>+M50+P50</f>
        <v>0</v>
      </c>
      <c r="S50" s="7">
        <f t="shared" ref="S50" si="64">+Q50+R50</f>
        <v>889</v>
      </c>
    </row>
    <row r="51" spans="1:19" x14ac:dyDescent="0.2">
      <c r="A51" s="11"/>
      <c r="B51" s="7"/>
      <c r="C51" s="7"/>
      <c r="D51" s="12"/>
      <c r="E51" s="7"/>
      <c r="F51" s="7"/>
      <c r="G51" s="7"/>
      <c r="H51" s="7"/>
      <c r="I51" s="12"/>
      <c r="J51" s="25"/>
      <c r="K51" s="25"/>
      <c r="L51" s="25"/>
      <c r="M51" s="25"/>
      <c r="N51" s="25"/>
      <c r="O51" s="25"/>
      <c r="P51" s="25"/>
      <c r="Q51" s="25"/>
      <c r="R51" s="25"/>
      <c r="S51" s="25"/>
    </row>
    <row r="52" spans="1:19" x14ac:dyDescent="0.2">
      <c r="A52" s="10" t="s">
        <v>9</v>
      </c>
      <c r="B52" s="6">
        <f t="shared" ref="B52:N52" si="65">SUM(B53:B54)</f>
        <v>342463</v>
      </c>
      <c r="C52" s="6">
        <f t="shared" si="65"/>
        <v>0</v>
      </c>
      <c r="D52" s="16">
        <f t="shared" si="65"/>
        <v>342463</v>
      </c>
      <c r="E52" s="6">
        <f t="shared" si="65"/>
        <v>0</v>
      </c>
      <c r="F52" s="6">
        <f t="shared" si="65"/>
        <v>0</v>
      </c>
      <c r="G52" s="6">
        <f t="shared" si="65"/>
        <v>342463</v>
      </c>
      <c r="H52" s="6">
        <f t="shared" si="65"/>
        <v>0</v>
      </c>
      <c r="I52" s="16">
        <f t="shared" si="65"/>
        <v>342463</v>
      </c>
      <c r="J52" s="16">
        <f t="shared" si="65"/>
        <v>0</v>
      </c>
      <c r="K52" s="16">
        <f t="shared" si="65"/>
        <v>0</v>
      </c>
      <c r="L52" s="16">
        <f t="shared" si="65"/>
        <v>342463</v>
      </c>
      <c r="M52" s="16">
        <f t="shared" si="65"/>
        <v>0</v>
      </c>
      <c r="N52" s="16">
        <f t="shared" si="65"/>
        <v>342463</v>
      </c>
      <c r="O52" s="16">
        <f t="shared" ref="O52:S52" si="66">SUM(O53:O54)</f>
        <v>0</v>
      </c>
      <c r="P52" s="16">
        <f t="shared" si="66"/>
        <v>0</v>
      </c>
      <c r="Q52" s="16">
        <f t="shared" si="66"/>
        <v>342463</v>
      </c>
      <c r="R52" s="16">
        <f t="shared" si="66"/>
        <v>0</v>
      </c>
      <c r="S52" s="16">
        <f t="shared" si="66"/>
        <v>342463</v>
      </c>
    </row>
    <row r="53" spans="1:19" x14ac:dyDescent="0.2">
      <c r="A53" s="11" t="s">
        <v>37</v>
      </c>
      <c r="B53" s="7">
        <v>128121</v>
      </c>
      <c r="C53" s="7"/>
      <c r="D53" s="12">
        <f>SUM(B53:C53)</f>
        <v>128121</v>
      </c>
      <c r="E53" s="7"/>
      <c r="F53" s="7"/>
      <c r="G53" s="23">
        <f t="shared" ref="G53:G54" si="67">+B53+E53</f>
        <v>128121</v>
      </c>
      <c r="H53" s="23">
        <f t="shared" ref="H53:H54" si="68">+C53+F53</f>
        <v>0</v>
      </c>
      <c r="I53" s="12">
        <f t="shared" ref="I53:I54" si="69">SUM(G53:H53)</f>
        <v>128121</v>
      </c>
      <c r="J53" s="25"/>
      <c r="K53" s="25"/>
      <c r="L53" s="7">
        <f t="shared" ref="L53" si="70">+G53+J53</f>
        <v>128121</v>
      </c>
      <c r="M53" s="7">
        <f t="shared" ref="M53" si="71">+H53+K53</f>
        <v>0</v>
      </c>
      <c r="N53" s="7">
        <f t="shared" ref="N53" si="72">+L53+M53</f>
        <v>128121</v>
      </c>
      <c r="O53" s="25"/>
      <c r="P53" s="25"/>
      <c r="Q53" s="7">
        <f>+L53+O53</f>
        <v>128121</v>
      </c>
      <c r="R53" s="7">
        <f>+M53+P53</f>
        <v>0</v>
      </c>
      <c r="S53" s="7">
        <f t="shared" ref="S53:S54" si="73">+Q53+R53</f>
        <v>128121</v>
      </c>
    </row>
    <row r="54" spans="1:19" x14ac:dyDescent="0.2">
      <c r="A54" s="11" t="s">
        <v>35</v>
      </c>
      <c r="B54" s="7">
        <v>214342</v>
      </c>
      <c r="C54" s="7"/>
      <c r="D54" s="12">
        <f>SUM(B54:C54)</f>
        <v>214342</v>
      </c>
      <c r="E54" s="7"/>
      <c r="F54" s="7"/>
      <c r="G54" s="23">
        <f t="shared" si="67"/>
        <v>214342</v>
      </c>
      <c r="H54" s="23">
        <f t="shared" si="68"/>
        <v>0</v>
      </c>
      <c r="I54" s="12">
        <f t="shared" si="69"/>
        <v>214342</v>
      </c>
      <c r="J54" s="25"/>
      <c r="K54" s="25"/>
      <c r="L54" s="7">
        <f t="shared" ref="L54" si="74">+G54+J54</f>
        <v>214342</v>
      </c>
      <c r="M54" s="7">
        <f t="shared" ref="M54" si="75">+H54+K54</f>
        <v>0</v>
      </c>
      <c r="N54" s="7">
        <f t="shared" ref="N54" si="76">+L54+M54</f>
        <v>214342</v>
      </c>
      <c r="O54" s="25"/>
      <c r="P54" s="25"/>
      <c r="Q54" s="7">
        <f>+L54+O54</f>
        <v>214342</v>
      </c>
      <c r="R54" s="7">
        <f>+M54+P54</f>
        <v>0</v>
      </c>
      <c r="S54" s="7">
        <f t="shared" si="73"/>
        <v>214342</v>
      </c>
    </row>
    <row r="55" spans="1:19" x14ac:dyDescent="0.2">
      <c r="A55" s="11"/>
      <c r="B55" s="7"/>
      <c r="C55" s="7"/>
      <c r="D55" s="12"/>
      <c r="E55" s="7"/>
      <c r="F55" s="7"/>
      <c r="G55" s="7"/>
      <c r="H55" s="7"/>
      <c r="I55" s="12"/>
      <c r="J55" s="25"/>
      <c r="K55" s="25"/>
      <c r="L55" s="25"/>
      <c r="M55" s="25"/>
      <c r="N55" s="25"/>
      <c r="O55" s="25"/>
      <c r="P55" s="25"/>
      <c r="Q55" s="25"/>
      <c r="R55" s="25"/>
      <c r="S55" s="25"/>
    </row>
    <row r="56" spans="1:19" x14ac:dyDescent="0.2">
      <c r="A56" s="10" t="s">
        <v>10</v>
      </c>
      <c r="B56" s="6">
        <f>SUM(B57:B59)</f>
        <v>104778</v>
      </c>
      <c r="C56" s="6">
        <f t="shared" ref="C56:S56" si="77">SUM(C57:C59)</f>
        <v>0</v>
      </c>
      <c r="D56" s="6">
        <f t="shared" si="77"/>
        <v>104778</v>
      </c>
      <c r="E56" s="6">
        <f t="shared" si="77"/>
        <v>0</v>
      </c>
      <c r="F56" s="6">
        <f t="shared" si="77"/>
        <v>0</v>
      </c>
      <c r="G56" s="6">
        <f t="shared" si="77"/>
        <v>104778</v>
      </c>
      <c r="H56" s="6">
        <f t="shared" si="77"/>
        <v>0</v>
      </c>
      <c r="I56" s="6">
        <f t="shared" si="77"/>
        <v>104778</v>
      </c>
      <c r="J56" s="6">
        <f t="shared" si="77"/>
        <v>0</v>
      </c>
      <c r="K56" s="6">
        <f t="shared" si="77"/>
        <v>0</v>
      </c>
      <c r="L56" s="6">
        <f t="shared" si="77"/>
        <v>104778</v>
      </c>
      <c r="M56" s="6">
        <f t="shared" si="77"/>
        <v>0</v>
      </c>
      <c r="N56" s="6">
        <f t="shared" si="77"/>
        <v>104778</v>
      </c>
      <c r="O56" s="6">
        <f t="shared" si="77"/>
        <v>-51707</v>
      </c>
      <c r="P56" s="6">
        <f t="shared" si="77"/>
        <v>0</v>
      </c>
      <c r="Q56" s="6">
        <f t="shared" si="77"/>
        <v>53071</v>
      </c>
      <c r="R56" s="6">
        <f t="shared" si="77"/>
        <v>0</v>
      </c>
      <c r="S56" s="6">
        <f t="shared" si="77"/>
        <v>53071</v>
      </c>
    </row>
    <row r="57" spans="1:19" x14ac:dyDescent="0.2">
      <c r="A57" s="11" t="s">
        <v>24</v>
      </c>
      <c r="B57" s="7">
        <v>52389</v>
      </c>
      <c r="C57" s="7"/>
      <c r="D57" s="12">
        <f>SUM(B57:C57)</f>
        <v>52389</v>
      </c>
      <c r="E57" s="7"/>
      <c r="F57" s="7"/>
      <c r="G57" s="23">
        <f t="shared" ref="G57:G58" si="78">+B57+E57</f>
        <v>52389</v>
      </c>
      <c r="H57" s="23">
        <f t="shared" ref="H57:H58" si="79">+C57+F57</f>
        <v>0</v>
      </c>
      <c r="I57" s="12">
        <f t="shared" ref="I57:I58" si="80">SUM(G57:H57)</f>
        <v>52389</v>
      </c>
      <c r="J57" s="25"/>
      <c r="K57" s="25"/>
      <c r="L57" s="7">
        <f t="shared" ref="L57" si="81">+G57+J57</f>
        <v>52389</v>
      </c>
      <c r="M57" s="7">
        <f t="shared" ref="M57" si="82">+H57+K57</f>
        <v>0</v>
      </c>
      <c r="N57" s="7">
        <f t="shared" ref="N57" si="83">+L57+M57</f>
        <v>52389</v>
      </c>
      <c r="O57" s="25"/>
      <c r="P57" s="25"/>
      <c r="Q57" s="7">
        <f t="shared" ref="Q57:R59" si="84">+L57+O57</f>
        <v>52389</v>
      </c>
      <c r="R57" s="7">
        <f t="shared" si="84"/>
        <v>0</v>
      </c>
      <c r="S57" s="7">
        <f t="shared" ref="S57:S58" si="85">+Q57+R57</f>
        <v>52389</v>
      </c>
    </row>
    <row r="58" spans="1:19" x14ac:dyDescent="0.2">
      <c r="A58" s="11" t="s">
        <v>25</v>
      </c>
      <c r="B58" s="7">
        <v>52389</v>
      </c>
      <c r="C58" s="7"/>
      <c r="D58" s="12">
        <f>SUM(B58:C58)</f>
        <v>52389</v>
      </c>
      <c r="E58" s="7"/>
      <c r="F58" s="7"/>
      <c r="G58" s="23">
        <f t="shared" si="78"/>
        <v>52389</v>
      </c>
      <c r="H58" s="23">
        <f t="shared" si="79"/>
        <v>0</v>
      </c>
      <c r="I58" s="12">
        <f t="shared" si="80"/>
        <v>52389</v>
      </c>
      <c r="J58" s="25"/>
      <c r="K58" s="25"/>
      <c r="L58" s="7">
        <f t="shared" ref="L58" si="86">+G58+J58</f>
        <v>52389</v>
      </c>
      <c r="M58" s="7">
        <f t="shared" ref="M58" si="87">+H58+K58</f>
        <v>0</v>
      </c>
      <c r="N58" s="7">
        <f t="shared" ref="N58" si="88">+L58+M58</f>
        <v>52389</v>
      </c>
      <c r="O58" s="7">
        <v>-52389</v>
      </c>
      <c r="P58" s="25"/>
      <c r="Q58" s="7">
        <f t="shared" si="84"/>
        <v>0</v>
      </c>
      <c r="R58" s="7">
        <f t="shared" si="84"/>
        <v>0</v>
      </c>
      <c r="S58" s="7">
        <f t="shared" si="85"/>
        <v>0</v>
      </c>
    </row>
    <row r="59" spans="1:19" x14ac:dyDescent="0.2">
      <c r="A59" s="11" t="s">
        <v>54</v>
      </c>
      <c r="B59" s="7"/>
      <c r="C59" s="7"/>
      <c r="D59" s="12"/>
      <c r="E59" s="7"/>
      <c r="F59" s="7"/>
      <c r="G59" s="23"/>
      <c r="H59" s="23"/>
      <c r="I59" s="12"/>
      <c r="J59" s="25"/>
      <c r="K59" s="25"/>
      <c r="L59" s="7"/>
      <c r="M59" s="7"/>
      <c r="N59" s="7"/>
      <c r="O59" s="7">
        <v>682</v>
      </c>
      <c r="P59" s="25"/>
      <c r="Q59" s="7">
        <f t="shared" si="84"/>
        <v>682</v>
      </c>
      <c r="R59" s="7">
        <f t="shared" si="84"/>
        <v>0</v>
      </c>
      <c r="S59" s="7">
        <f t="shared" ref="S59" si="89">+Q59+R59</f>
        <v>682</v>
      </c>
    </row>
    <row r="60" spans="1:19" x14ac:dyDescent="0.2">
      <c r="A60" s="11"/>
      <c r="B60" s="7"/>
      <c r="C60" s="7"/>
      <c r="D60" s="12"/>
      <c r="E60" s="7"/>
      <c r="F60" s="7"/>
      <c r="G60" s="23"/>
      <c r="H60" s="23"/>
      <c r="I60" s="12"/>
      <c r="J60" s="25"/>
      <c r="K60" s="25"/>
      <c r="L60" s="25"/>
      <c r="M60" s="25"/>
      <c r="N60" s="25"/>
      <c r="O60" s="25"/>
      <c r="P60" s="25"/>
      <c r="Q60" s="25"/>
      <c r="R60" s="25"/>
      <c r="S60" s="25"/>
    </row>
    <row r="61" spans="1:19" x14ac:dyDescent="0.2">
      <c r="A61" s="10" t="s">
        <v>43</v>
      </c>
      <c r="B61" s="6">
        <f t="shared" ref="B61:M61" si="90">SUM(B62:B64)</f>
        <v>0</v>
      </c>
      <c r="C61" s="6">
        <f t="shared" si="90"/>
        <v>0</v>
      </c>
      <c r="D61" s="6">
        <f t="shared" si="90"/>
        <v>0</v>
      </c>
      <c r="E61" s="6">
        <f t="shared" si="90"/>
        <v>14327</v>
      </c>
      <c r="F61" s="6">
        <f t="shared" si="90"/>
        <v>0</v>
      </c>
      <c r="G61" s="6">
        <f t="shared" si="90"/>
        <v>14327</v>
      </c>
      <c r="H61" s="6">
        <f t="shared" si="90"/>
        <v>0</v>
      </c>
      <c r="I61" s="6">
        <f t="shared" si="90"/>
        <v>14327</v>
      </c>
      <c r="J61" s="6">
        <f t="shared" si="90"/>
        <v>4440</v>
      </c>
      <c r="K61" s="6">
        <f t="shared" si="90"/>
        <v>0</v>
      </c>
      <c r="L61" s="6">
        <f t="shared" si="90"/>
        <v>18767</v>
      </c>
      <c r="M61" s="6">
        <f t="shared" si="90"/>
        <v>0</v>
      </c>
      <c r="N61" s="6">
        <f>SUM(N62:N64)</f>
        <v>18767</v>
      </c>
      <c r="O61" s="6">
        <f t="shared" ref="O61:R61" si="91">SUM(O62:O64)</f>
        <v>-10000</v>
      </c>
      <c r="P61" s="6">
        <f t="shared" si="91"/>
        <v>0</v>
      </c>
      <c r="Q61" s="6">
        <f t="shared" si="91"/>
        <v>8767</v>
      </c>
      <c r="R61" s="6">
        <f t="shared" si="91"/>
        <v>0</v>
      </c>
      <c r="S61" s="6">
        <f>SUM(S62:S64)</f>
        <v>8767</v>
      </c>
    </row>
    <row r="62" spans="1:19" x14ac:dyDescent="0.2">
      <c r="A62" s="11" t="s">
        <v>44</v>
      </c>
      <c r="B62" s="7"/>
      <c r="C62" s="7"/>
      <c r="D62" s="12"/>
      <c r="E62" s="7">
        <v>4327</v>
      </c>
      <c r="F62" s="7"/>
      <c r="G62" s="23">
        <f t="shared" ref="G62" si="92">+B62+E62</f>
        <v>4327</v>
      </c>
      <c r="H62" s="23">
        <f t="shared" ref="H62" si="93">+C62+F62</f>
        <v>0</v>
      </c>
      <c r="I62" s="12">
        <f t="shared" ref="I62" si="94">SUM(G62:H62)</f>
        <v>4327</v>
      </c>
      <c r="J62" s="25"/>
      <c r="K62" s="25"/>
      <c r="L62" s="7">
        <f t="shared" ref="L62:L63" si="95">+G62+J62</f>
        <v>4327</v>
      </c>
      <c r="M62" s="7">
        <f t="shared" ref="M62:M63" si="96">+H62+K62</f>
        <v>0</v>
      </c>
      <c r="N62" s="7">
        <f t="shared" ref="N62:N63" si="97">+L62+M62</f>
        <v>4327</v>
      </c>
      <c r="O62" s="25"/>
      <c r="P62" s="25"/>
      <c r="Q62" s="7">
        <f t="shared" ref="Q62:R64" si="98">+L62+O62</f>
        <v>4327</v>
      </c>
      <c r="R62" s="7">
        <f t="shared" si="98"/>
        <v>0</v>
      </c>
      <c r="S62" s="7">
        <f t="shared" ref="S62:S64" si="99">+Q62+R62</f>
        <v>4327</v>
      </c>
    </row>
    <row r="63" spans="1:19" x14ac:dyDescent="0.2">
      <c r="A63" s="11" t="s">
        <v>48</v>
      </c>
      <c r="B63" s="7"/>
      <c r="C63" s="7"/>
      <c r="D63" s="12"/>
      <c r="E63" s="7">
        <v>10000</v>
      </c>
      <c r="F63" s="7"/>
      <c r="G63" s="23">
        <f t="shared" ref="G63" si="100">+B63+E63</f>
        <v>10000</v>
      </c>
      <c r="H63" s="23">
        <f t="shared" ref="H63" si="101">+C63+F63</f>
        <v>0</v>
      </c>
      <c r="I63" s="12">
        <f t="shared" ref="I63" si="102">SUM(G63:H63)</f>
        <v>10000</v>
      </c>
      <c r="J63" s="25"/>
      <c r="K63" s="25"/>
      <c r="L63" s="7">
        <f t="shared" si="95"/>
        <v>10000</v>
      </c>
      <c r="M63" s="7">
        <f t="shared" si="96"/>
        <v>0</v>
      </c>
      <c r="N63" s="7">
        <f t="shared" si="97"/>
        <v>10000</v>
      </c>
      <c r="O63" s="7">
        <v>-10000</v>
      </c>
      <c r="P63" s="25"/>
      <c r="Q63" s="7">
        <f t="shared" si="98"/>
        <v>0</v>
      </c>
      <c r="R63" s="7">
        <f t="shared" si="98"/>
        <v>0</v>
      </c>
      <c r="S63" s="7">
        <f t="shared" si="99"/>
        <v>0</v>
      </c>
    </row>
    <row r="64" spans="1:19" x14ac:dyDescent="0.2">
      <c r="A64" s="11" t="s">
        <v>50</v>
      </c>
      <c r="B64" s="7"/>
      <c r="C64" s="7"/>
      <c r="D64" s="12"/>
      <c r="E64" s="7"/>
      <c r="F64" s="7"/>
      <c r="G64" s="23"/>
      <c r="H64" s="23"/>
      <c r="I64" s="12"/>
      <c r="J64" s="23">
        <v>4440</v>
      </c>
      <c r="K64" s="23"/>
      <c r="L64" s="7">
        <f t="shared" ref="L64" si="103">+G64+J64</f>
        <v>4440</v>
      </c>
      <c r="M64" s="7">
        <f t="shared" ref="M64" si="104">+H64+K64</f>
        <v>0</v>
      </c>
      <c r="N64" s="7">
        <f t="shared" ref="N64" si="105">+L64+M64</f>
        <v>4440</v>
      </c>
      <c r="O64" s="23"/>
      <c r="P64" s="23"/>
      <c r="Q64" s="7">
        <f t="shared" si="98"/>
        <v>4440</v>
      </c>
      <c r="R64" s="7">
        <f t="shared" si="98"/>
        <v>0</v>
      </c>
      <c r="S64" s="7">
        <f t="shared" si="99"/>
        <v>4440</v>
      </c>
    </row>
    <row r="65" spans="1:19" x14ac:dyDescent="0.2">
      <c r="A65" s="11"/>
      <c r="B65" s="7"/>
      <c r="C65" s="7"/>
      <c r="D65" s="12"/>
      <c r="E65" s="7"/>
      <c r="F65" s="7"/>
      <c r="G65" s="7"/>
      <c r="H65" s="7"/>
      <c r="I65" s="12"/>
      <c r="J65" s="25"/>
      <c r="K65" s="25"/>
      <c r="L65" s="25"/>
      <c r="M65" s="25"/>
      <c r="N65" s="25"/>
      <c r="O65" s="25"/>
      <c r="P65" s="25"/>
      <c r="Q65" s="25"/>
      <c r="R65" s="25"/>
      <c r="S65" s="25"/>
    </row>
    <row r="66" spans="1:19" x14ac:dyDescent="0.2">
      <c r="A66" s="10" t="s">
        <v>55</v>
      </c>
      <c r="B66" s="6">
        <f t="shared" ref="B66:S66" si="106">+B67</f>
        <v>0</v>
      </c>
      <c r="C66" s="6">
        <f t="shared" si="106"/>
        <v>0</v>
      </c>
      <c r="D66" s="6">
        <f t="shared" si="106"/>
        <v>0</v>
      </c>
      <c r="E66" s="6">
        <f t="shared" si="106"/>
        <v>0</v>
      </c>
      <c r="F66" s="6">
        <f t="shared" si="106"/>
        <v>0</v>
      </c>
      <c r="G66" s="6">
        <f t="shared" si="106"/>
        <v>0</v>
      </c>
      <c r="H66" s="6">
        <f t="shared" si="106"/>
        <v>0</v>
      </c>
      <c r="I66" s="6">
        <f t="shared" si="106"/>
        <v>0</v>
      </c>
      <c r="J66" s="6">
        <f t="shared" si="106"/>
        <v>0</v>
      </c>
      <c r="K66" s="6">
        <f t="shared" si="106"/>
        <v>0</v>
      </c>
      <c r="L66" s="6">
        <f t="shared" si="106"/>
        <v>0</v>
      </c>
      <c r="M66" s="6">
        <f t="shared" si="106"/>
        <v>0</v>
      </c>
      <c r="N66" s="6">
        <f t="shared" si="106"/>
        <v>0</v>
      </c>
      <c r="O66" s="6">
        <f t="shared" si="106"/>
        <v>957</v>
      </c>
      <c r="P66" s="6">
        <f t="shared" si="106"/>
        <v>0</v>
      </c>
      <c r="Q66" s="6">
        <f t="shared" si="106"/>
        <v>957</v>
      </c>
      <c r="R66" s="6">
        <f t="shared" si="106"/>
        <v>0</v>
      </c>
      <c r="S66" s="6">
        <f t="shared" si="106"/>
        <v>957</v>
      </c>
    </row>
    <row r="67" spans="1:19" x14ac:dyDescent="0.2">
      <c r="A67" s="11" t="s">
        <v>56</v>
      </c>
      <c r="B67" s="7"/>
      <c r="C67" s="7"/>
      <c r="D67" s="12"/>
      <c r="E67" s="7"/>
      <c r="F67" s="7"/>
      <c r="G67" s="7"/>
      <c r="H67" s="7"/>
      <c r="I67" s="12"/>
      <c r="J67" s="25"/>
      <c r="K67" s="25"/>
      <c r="L67" s="25"/>
      <c r="M67" s="25"/>
      <c r="N67" s="25"/>
      <c r="O67" s="7">
        <v>957</v>
      </c>
      <c r="P67" s="7"/>
      <c r="Q67" s="7">
        <f>+L67+O67</f>
        <v>957</v>
      </c>
      <c r="R67" s="7">
        <f>+M67+P67</f>
        <v>0</v>
      </c>
      <c r="S67" s="7">
        <f t="shared" ref="S67" si="107">+Q67+R67</f>
        <v>957</v>
      </c>
    </row>
    <row r="68" spans="1:19" x14ac:dyDescent="0.2">
      <c r="A68" s="11"/>
      <c r="B68" s="7"/>
      <c r="C68" s="7"/>
      <c r="D68" s="12"/>
      <c r="E68" s="7"/>
      <c r="F68" s="7"/>
      <c r="G68" s="7"/>
      <c r="H68" s="7"/>
      <c r="I68" s="12"/>
      <c r="J68" s="25"/>
      <c r="K68" s="25"/>
      <c r="L68" s="25"/>
      <c r="M68" s="25"/>
      <c r="N68" s="25"/>
      <c r="O68" s="25"/>
      <c r="P68" s="25"/>
      <c r="Q68" s="25"/>
      <c r="R68" s="25"/>
      <c r="S68" s="25"/>
    </row>
    <row r="69" spans="1:19" x14ac:dyDescent="0.2">
      <c r="A69" s="10" t="s">
        <v>11</v>
      </c>
      <c r="B69" s="6">
        <f t="shared" ref="B69:M69" si="108">SUM(B70:B72)</f>
        <v>40640</v>
      </c>
      <c r="C69" s="6">
        <f t="shared" si="108"/>
        <v>0</v>
      </c>
      <c r="D69" s="6">
        <f t="shared" si="108"/>
        <v>40640</v>
      </c>
      <c r="E69" s="6">
        <f t="shared" si="108"/>
        <v>0</v>
      </c>
      <c r="F69" s="6">
        <f t="shared" si="108"/>
        <v>0</v>
      </c>
      <c r="G69" s="6">
        <f t="shared" si="108"/>
        <v>40640</v>
      </c>
      <c r="H69" s="6">
        <f t="shared" si="108"/>
        <v>0</v>
      </c>
      <c r="I69" s="6">
        <f t="shared" si="108"/>
        <v>40640</v>
      </c>
      <c r="J69" s="6">
        <f t="shared" si="108"/>
        <v>2514</v>
      </c>
      <c r="K69" s="6">
        <f t="shared" si="108"/>
        <v>0</v>
      </c>
      <c r="L69" s="6">
        <f t="shared" si="108"/>
        <v>43154</v>
      </c>
      <c r="M69" s="6">
        <f t="shared" si="108"/>
        <v>0</v>
      </c>
      <c r="N69" s="6">
        <f>SUM(N70:N72)</f>
        <v>43154</v>
      </c>
      <c r="O69" s="6">
        <f t="shared" ref="O69:R69" si="109">SUM(O70:O72)</f>
        <v>-40640</v>
      </c>
      <c r="P69" s="6">
        <f t="shared" si="109"/>
        <v>0</v>
      </c>
      <c r="Q69" s="6">
        <f t="shared" si="109"/>
        <v>2514</v>
      </c>
      <c r="R69" s="6">
        <f t="shared" si="109"/>
        <v>0</v>
      </c>
      <c r="S69" s="6">
        <f>SUM(S70:S72)</f>
        <v>2514</v>
      </c>
    </row>
    <row r="70" spans="1:19" x14ac:dyDescent="0.2">
      <c r="A70" s="11" t="s">
        <v>15</v>
      </c>
      <c r="B70" s="7">
        <v>9525</v>
      </c>
      <c r="C70" s="7"/>
      <c r="D70" s="12">
        <f>SUM(B70:C70)</f>
        <v>9525</v>
      </c>
      <c r="E70" s="7"/>
      <c r="F70" s="7"/>
      <c r="G70" s="23">
        <f t="shared" ref="G70:G71" si="110">+B70+E70</f>
        <v>9525</v>
      </c>
      <c r="H70" s="23">
        <f t="shared" ref="H70:H71" si="111">+C70+F70</f>
        <v>0</v>
      </c>
      <c r="I70" s="12">
        <f t="shared" ref="I70:I71" si="112">SUM(G70:H70)</f>
        <v>9525</v>
      </c>
      <c r="J70" s="25"/>
      <c r="K70" s="25"/>
      <c r="L70" s="7">
        <f t="shared" ref="L70:L71" si="113">+G70+J70</f>
        <v>9525</v>
      </c>
      <c r="M70" s="7">
        <f t="shared" ref="M70:M71" si="114">+H70+K70</f>
        <v>0</v>
      </c>
      <c r="N70" s="7">
        <f t="shared" ref="N70:N71" si="115">+L70+M70</f>
        <v>9525</v>
      </c>
      <c r="O70" s="7">
        <v>-9525</v>
      </c>
      <c r="P70" s="25"/>
      <c r="Q70" s="7">
        <f t="shared" ref="Q70:R72" si="116">+L70+O70</f>
        <v>0</v>
      </c>
      <c r="R70" s="7">
        <f t="shared" si="116"/>
        <v>0</v>
      </c>
      <c r="S70" s="7">
        <f t="shared" ref="S70:S72" si="117">+Q70+R70</f>
        <v>0</v>
      </c>
    </row>
    <row r="71" spans="1:19" x14ac:dyDescent="0.2">
      <c r="A71" s="11" t="s">
        <v>16</v>
      </c>
      <c r="B71" s="7">
        <f>24500*1.27</f>
        <v>31115</v>
      </c>
      <c r="C71" s="7"/>
      <c r="D71" s="12">
        <f>SUM(B71:C71)</f>
        <v>31115</v>
      </c>
      <c r="E71" s="7"/>
      <c r="F71" s="7"/>
      <c r="G71" s="23">
        <f t="shared" si="110"/>
        <v>31115</v>
      </c>
      <c r="H71" s="23">
        <f t="shared" si="111"/>
        <v>0</v>
      </c>
      <c r="I71" s="12">
        <f t="shared" si="112"/>
        <v>31115</v>
      </c>
      <c r="J71" s="25"/>
      <c r="K71" s="25"/>
      <c r="L71" s="7">
        <f t="shared" si="113"/>
        <v>31115</v>
      </c>
      <c r="M71" s="7">
        <f t="shared" si="114"/>
        <v>0</v>
      </c>
      <c r="N71" s="7">
        <f t="shared" si="115"/>
        <v>31115</v>
      </c>
      <c r="O71" s="7">
        <v>-31115</v>
      </c>
      <c r="P71" s="25"/>
      <c r="Q71" s="7">
        <f t="shared" si="116"/>
        <v>0</v>
      </c>
      <c r="R71" s="7">
        <f t="shared" si="116"/>
        <v>0</v>
      </c>
      <c r="S71" s="7">
        <f t="shared" si="117"/>
        <v>0</v>
      </c>
    </row>
    <row r="72" spans="1:19" x14ac:dyDescent="0.2">
      <c r="A72" s="11" t="s">
        <v>51</v>
      </c>
      <c r="B72" s="7"/>
      <c r="C72" s="7"/>
      <c r="D72" s="12"/>
      <c r="E72" s="7"/>
      <c r="F72" s="7"/>
      <c r="G72" s="23"/>
      <c r="H72" s="23"/>
      <c r="I72" s="12"/>
      <c r="J72" s="23">
        <v>2514</v>
      </c>
      <c r="K72" s="23"/>
      <c r="L72" s="7">
        <f t="shared" ref="L72" si="118">+G72+J72</f>
        <v>2514</v>
      </c>
      <c r="M72" s="7">
        <f t="shared" ref="M72" si="119">+H72+K72</f>
        <v>0</v>
      </c>
      <c r="N72" s="7">
        <f t="shared" ref="N72" si="120">+L72+M72</f>
        <v>2514</v>
      </c>
      <c r="O72" s="23"/>
      <c r="P72" s="23"/>
      <c r="Q72" s="7">
        <f t="shared" si="116"/>
        <v>2514</v>
      </c>
      <c r="R72" s="7">
        <f t="shared" si="116"/>
        <v>0</v>
      </c>
      <c r="S72" s="7">
        <f t="shared" si="117"/>
        <v>2514</v>
      </c>
    </row>
    <row r="73" spans="1:19" x14ac:dyDescent="0.2">
      <c r="A73" s="11"/>
      <c r="B73" s="7"/>
      <c r="C73" s="7"/>
      <c r="D73" s="12"/>
      <c r="E73" s="7"/>
      <c r="F73" s="7"/>
      <c r="G73" s="7"/>
      <c r="H73" s="7"/>
      <c r="I73" s="12"/>
      <c r="J73" s="25"/>
      <c r="K73" s="25"/>
      <c r="L73" s="25"/>
      <c r="M73" s="25"/>
      <c r="N73" s="25"/>
      <c r="O73" s="25"/>
      <c r="P73" s="25"/>
      <c r="Q73" s="25"/>
      <c r="R73" s="25"/>
      <c r="S73" s="25"/>
    </row>
    <row r="74" spans="1:19" x14ac:dyDescent="0.2">
      <c r="A74" s="10" t="s">
        <v>18</v>
      </c>
      <c r="B74" s="6">
        <f>B75</f>
        <v>5000</v>
      </c>
      <c r="C74" s="6"/>
      <c r="D74" s="6">
        <f>D75</f>
        <v>5000</v>
      </c>
      <c r="E74" s="6">
        <f>E75</f>
        <v>0</v>
      </c>
      <c r="F74" s="6"/>
      <c r="G74" s="6">
        <f>G75</f>
        <v>5000</v>
      </c>
      <c r="H74" s="6"/>
      <c r="I74" s="6">
        <f>I75</f>
        <v>5000</v>
      </c>
      <c r="J74" s="6">
        <f t="shared" ref="J74:S74" si="121">J75</f>
        <v>0</v>
      </c>
      <c r="K74" s="6">
        <f t="shared" si="121"/>
        <v>0</v>
      </c>
      <c r="L74" s="6">
        <f t="shared" si="121"/>
        <v>5000</v>
      </c>
      <c r="M74" s="6">
        <f t="shared" si="121"/>
        <v>0</v>
      </c>
      <c r="N74" s="6">
        <f t="shared" si="121"/>
        <v>5000</v>
      </c>
      <c r="O74" s="6">
        <f t="shared" si="121"/>
        <v>-5000</v>
      </c>
      <c r="P74" s="6">
        <f t="shared" si="121"/>
        <v>0</v>
      </c>
      <c r="Q74" s="6">
        <f t="shared" si="121"/>
        <v>0</v>
      </c>
      <c r="R74" s="6">
        <f t="shared" si="121"/>
        <v>0</v>
      </c>
      <c r="S74" s="6">
        <f t="shared" si="121"/>
        <v>0</v>
      </c>
    </row>
    <row r="75" spans="1:19" x14ac:dyDescent="0.2">
      <c r="A75" s="11" t="s">
        <v>38</v>
      </c>
      <c r="B75" s="7">
        <v>5000</v>
      </c>
      <c r="C75" s="7"/>
      <c r="D75" s="12">
        <v>5000</v>
      </c>
      <c r="E75" s="7"/>
      <c r="F75" s="7"/>
      <c r="G75" s="23">
        <f t="shared" ref="G75" si="122">+B75+E75</f>
        <v>5000</v>
      </c>
      <c r="H75" s="23">
        <f t="shared" ref="H75" si="123">+C75+F75</f>
        <v>0</v>
      </c>
      <c r="I75" s="12">
        <f t="shared" ref="I75" si="124">SUM(G75:H75)</f>
        <v>5000</v>
      </c>
      <c r="J75" s="25"/>
      <c r="K75" s="25"/>
      <c r="L75" s="7">
        <f t="shared" ref="L75" si="125">+G75+J75</f>
        <v>5000</v>
      </c>
      <c r="M75" s="7">
        <f t="shared" ref="M75" si="126">+H75+K75</f>
        <v>0</v>
      </c>
      <c r="N75" s="7">
        <f t="shared" ref="N75" si="127">+L75+M75</f>
        <v>5000</v>
      </c>
      <c r="O75" s="7">
        <v>-5000</v>
      </c>
      <c r="P75" s="25"/>
      <c r="Q75" s="7">
        <f>+L75+O75</f>
        <v>0</v>
      </c>
      <c r="R75" s="7">
        <f>+M75+P75</f>
        <v>0</v>
      </c>
      <c r="S75" s="7">
        <f t="shared" ref="S75" si="128">+Q75+R75</f>
        <v>0</v>
      </c>
    </row>
    <row r="76" spans="1:19" x14ac:dyDescent="0.2">
      <c r="A76" s="11"/>
      <c r="B76" s="13"/>
      <c r="C76" s="17"/>
      <c r="D76" s="12"/>
      <c r="E76" s="13"/>
      <c r="F76" s="17"/>
      <c r="G76" s="13"/>
      <c r="H76" s="17"/>
      <c r="I76" s="12"/>
      <c r="J76" s="25"/>
      <c r="K76" s="25"/>
      <c r="L76" s="25"/>
      <c r="M76" s="25"/>
      <c r="N76" s="25"/>
      <c r="O76" s="25"/>
      <c r="P76" s="25"/>
      <c r="Q76" s="25"/>
      <c r="R76" s="25"/>
      <c r="S76" s="25"/>
    </row>
    <row r="77" spans="1:19" x14ac:dyDescent="0.2">
      <c r="A77" s="10" t="s">
        <v>52</v>
      </c>
      <c r="B77" s="6">
        <f t="shared" ref="B77:S77" si="129">+B78</f>
        <v>0</v>
      </c>
      <c r="C77" s="6">
        <f t="shared" si="129"/>
        <v>0</v>
      </c>
      <c r="D77" s="6">
        <f t="shared" si="129"/>
        <v>0</v>
      </c>
      <c r="E77" s="6">
        <f t="shared" si="129"/>
        <v>0</v>
      </c>
      <c r="F77" s="6">
        <f t="shared" si="129"/>
        <v>0</v>
      </c>
      <c r="G77" s="6">
        <f t="shared" si="129"/>
        <v>0</v>
      </c>
      <c r="H77" s="6">
        <f t="shared" si="129"/>
        <v>0</v>
      </c>
      <c r="I77" s="6">
        <f t="shared" si="129"/>
        <v>0</v>
      </c>
      <c r="J77" s="6">
        <f t="shared" si="129"/>
        <v>0</v>
      </c>
      <c r="K77" s="6">
        <f t="shared" si="129"/>
        <v>0</v>
      </c>
      <c r="L77" s="6">
        <f t="shared" si="129"/>
        <v>0</v>
      </c>
      <c r="M77" s="6">
        <f t="shared" si="129"/>
        <v>0</v>
      </c>
      <c r="N77" s="6">
        <f t="shared" si="129"/>
        <v>0</v>
      </c>
      <c r="O77" s="6">
        <f t="shared" si="129"/>
        <v>787</v>
      </c>
      <c r="P77" s="6">
        <f t="shared" si="129"/>
        <v>0</v>
      </c>
      <c r="Q77" s="6">
        <f t="shared" si="129"/>
        <v>787</v>
      </c>
      <c r="R77" s="6">
        <f t="shared" si="129"/>
        <v>0</v>
      </c>
      <c r="S77" s="6">
        <f t="shared" si="129"/>
        <v>787</v>
      </c>
    </row>
    <row r="78" spans="1:19" x14ac:dyDescent="0.2">
      <c r="A78" s="11" t="s">
        <v>53</v>
      </c>
      <c r="B78" s="13"/>
      <c r="C78" s="17"/>
      <c r="D78" s="12"/>
      <c r="E78" s="13"/>
      <c r="F78" s="17"/>
      <c r="G78" s="13"/>
      <c r="H78" s="17"/>
      <c r="I78" s="12"/>
      <c r="J78" s="25"/>
      <c r="K78" s="25"/>
      <c r="L78" s="25"/>
      <c r="M78" s="25"/>
      <c r="N78" s="25"/>
      <c r="O78" s="7">
        <v>787</v>
      </c>
      <c r="P78" s="7"/>
      <c r="Q78" s="7">
        <f>+L78+O78</f>
        <v>787</v>
      </c>
      <c r="R78" s="7">
        <f>+M78+P78</f>
        <v>0</v>
      </c>
      <c r="S78" s="7">
        <f t="shared" ref="S78" si="130">+Q78+R78</f>
        <v>787</v>
      </c>
    </row>
    <row r="79" spans="1:19" x14ac:dyDescent="0.2">
      <c r="A79" s="11"/>
      <c r="B79" s="13"/>
      <c r="C79" s="17"/>
      <c r="D79" s="12"/>
      <c r="E79" s="13"/>
      <c r="F79" s="17"/>
      <c r="G79" s="13"/>
      <c r="H79" s="17"/>
      <c r="I79" s="12"/>
      <c r="J79" s="25"/>
      <c r="K79" s="25"/>
      <c r="L79" s="25"/>
      <c r="M79" s="25"/>
      <c r="N79" s="25"/>
      <c r="O79" s="25"/>
      <c r="P79" s="25"/>
      <c r="Q79" s="25"/>
      <c r="R79" s="25"/>
      <c r="S79" s="25"/>
    </row>
    <row r="80" spans="1:19" x14ac:dyDescent="0.2">
      <c r="A80" s="10" t="s">
        <v>12</v>
      </c>
      <c r="B80" s="17">
        <f t="shared" ref="B80:S80" si="131">SUM(B81:B81)</f>
        <v>12700</v>
      </c>
      <c r="C80" s="17">
        <f t="shared" si="131"/>
        <v>0</v>
      </c>
      <c r="D80" s="17">
        <f t="shared" si="131"/>
        <v>12700</v>
      </c>
      <c r="E80" s="17">
        <f t="shared" si="131"/>
        <v>0</v>
      </c>
      <c r="F80" s="17">
        <f t="shared" si="131"/>
        <v>0</v>
      </c>
      <c r="G80" s="17">
        <f t="shared" si="131"/>
        <v>12700</v>
      </c>
      <c r="H80" s="17">
        <f t="shared" si="131"/>
        <v>0</v>
      </c>
      <c r="I80" s="17">
        <f t="shared" si="131"/>
        <v>12700</v>
      </c>
      <c r="J80" s="17">
        <f t="shared" si="131"/>
        <v>0</v>
      </c>
      <c r="K80" s="17">
        <f t="shared" si="131"/>
        <v>0</v>
      </c>
      <c r="L80" s="17">
        <f t="shared" si="131"/>
        <v>12700</v>
      </c>
      <c r="M80" s="17">
        <f t="shared" si="131"/>
        <v>0</v>
      </c>
      <c r="N80" s="17">
        <f t="shared" si="131"/>
        <v>12700</v>
      </c>
      <c r="O80" s="17">
        <f t="shared" si="131"/>
        <v>-12700</v>
      </c>
      <c r="P80" s="17">
        <f t="shared" si="131"/>
        <v>0</v>
      </c>
      <c r="Q80" s="17">
        <f t="shared" si="131"/>
        <v>0</v>
      </c>
      <c r="R80" s="17">
        <f t="shared" si="131"/>
        <v>0</v>
      </c>
      <c r="S80" s="17">
        <f t="shared" si="131"/>
        <v>0</v>
      </c>
    </row>
    <row r="81" spans="1:19" x14ac:dyDescent="0.2">
      <c r="A81" s="11" t="s">
        <v>17</v>
      </c>
      <c r="B81" s="13">
        <v>12700</v>
      </c>
      <c r="C81" s="17"/>
      <c r="D81" s="12">
        <f>SUM(B81:C81)</f>
        <v>12700</v>
      </c>
      <c r="E81" s="13"/>
      <c r="F81" s="17"/>
      <c r="G81" s="23">
        <f t="shared" ref="G81" si="132">+B81+E81</f>
        <v>12700</v>
      </c>
      <c r="H81" s="23">
        <f t="shared" ref="H81" si="133">+C81+F81</f>
        <v>0</v>
      </c>
      <c r="I81" s="12">
        <f t="shared" ref="I81" si="134">SUM(G81:H81)</f>
        <v>12700</v>
      </c>
      <c r="J81" s="25"/>
      <c r="K81" s="25"/>
      <c r="L81" s="7">
        <f t="shared" ref="L81" si="135">+G81+J81</f>
        <v>12700</v>
      </c>
      <c r="M81" s="7">
        <f t="shared" ref="M81" si="136">+H81+K81</f>
        <v>0</v>
      </c>
      <c r="N81" s="7">
        <f t="shared" ref="N81" si="137">+L81+M81</f>
        <v>12700</v>
      </c>
      <c r="O81" s="7">
        <v>-12700</v>
      </c>
      <c r="P81" s="7"/>
      <c r="Q81" s="7">
        <f>+L81+O81</f>
        <v>0</v>
      </c>
      <c r="R81" s="7">
        <f>+M81+P81</f>
        <v>0</v>
      </c>
      <c r="S81" s="7">
        <f t="shared" ref="S81" si="138">+Q81+R81</f>
        <v>0</v>
      </c>
    </row>
    <row r="82" spans="1:19" x14ac:dyDescent="0.2">
      <c r="A82" s="11"/>
      <c r="B82" s="7"/>
      <c r="C82" s="7"/>
      <c r="D82" s="12"/>
      <c r="E82" s="7"/>
      <c r="F82" s="7"/>
      <c r="G82" s="7"/>
      <c r="H82" s="7"/>
      <c r="I82" s="12"/>
      <c r="J82" s="25"/>
      <c r="K82" s="25"/>
      <c r="L82" s="25"/>
      <c r="M82" s="25"/>
      <c r="N82" s="25"/>
      <c r="O82" s="25"/>
      <c r="P82" s="25"/>
      <c r="Q82" s="25"/>
      <c r="R82" s="25"/>
      <c r="S82" s="25"/>
    </row>
    <row r="83" spans="1:19" x14ac:dyDescent="0.2">
      <c r="A83" s="5" t="s">
        <v>1</v>
      </c>
      <c r="B83" s="14">
        <f>SUM(B9)</f>
        <v>1623400</v>
      </c>
      <c r="C83" s="14">
        <f>SUM(C9)</f>
        <v>0</v>
      </c>
      <c r="D83" s="14">
        <f>D9</f>
        <v>1623400</v>
      </c>
      <c r="E83" s="14">
        <f>SUM(E9)</f>
        <v>15216</v>
      </c>
      <c r="F83" s="14">
        <f>SUM(F9)</f>
        <v>0</v>
      </c>
      <c r="G83" s="14">
        <f>SUM(G9)</f>
        <v>1638616</v>
      </c>
      <c r="H83" s="14">
        <f>SUM(H9)</f>
        <v>0</v>
      </c>
      <c r="I83" s="14">
        <f>I9</f>
        <v>1638616</v>
      </c>
      <c r="J83" s="14">
        <f t="shared" ref="J83:N83" si="139">J9</f>
        <v>32027</v>
      </c>
      <c r="K83" s="14">
        <f t="shared" si="139"/>
        <v>0</v>
      </c>
      <c r="L83" s="14">
        <f t="shared" si="139"/>
        <v>1670643</v>
      </c>
      <c r="M83" s="14">
        <f t="shared" si="139"/>
        <v>0</v>
      </c>
      <c r="N83" s="14">
        <f t="shared" si="139"/>
        <v>1670643</v>
      </c>
      <c r="O83" s="14">
        <f t="shared" ref="O83:R83" si="140">O9</f>
        <v>-228399</v>
      </c>
      <c r="P83" s="14">
        <f t="shared" si="140"/>
        <v>0</v>
      </c>
      <c r="Q83" s="14">
        <f t="shared" si="140"/>
        <v>1442244</v>
      </c>
      <c r="R83" s="14">
        <f t="shared" si="140"/>
        <v>0</v>
      </c>
      <c r="S83" s="14">
        <f>S9</f>
        <v>1442244</v>
      </c>
    </row>
    <row r="84" spans="1:19" x14ac:dyDescent="0.2">
      <c r="A84" s="9"/>
      <c r="G84" s="24"/>
    </row>
    <row r="85" spans="1:19" x14ac:dyDescent="0.2">
      <c r="A85" s="8"/>
    </row>
    <row r="86" spans="1:19" x14ac:dyDescent="0.2">
      <c r="A86" s="9"/>
      <c r="B86" s="27"/>
      <c r="D86" s="27"/>
      <c r="L86" s="27"/>
      <c r="M86" s="27"/>
      <c r="N86" s="27"/>
      <c r="O86" s="27"/>
      <c r="P86" s="27"/>
      <c r="Q86" s="27"/>
      <c r="R86" s="27"/>
      <c r="S86" s="27"/>
    </row>
    <row r="87" spans="1:19" x14ac:dyDescent="0.2">
      <c r="A87" s="9"/>
    </row>
    <row r="88" spans="1:19" x14ac:dyDescent="0.2">
      <c r="A88" s="8"/>
      <c r="B88" s="26"/>
      <c r="D88" s="26"/>
      <c r="E88" s="26"/>
      <c r="F88" s="26"/>
      <c r="G88" s="26"/>
      <c r="H88" s="26"/>
      <c r="I88" s="26"/>
      <c r="J88" s="26"/>
      <c r="K88" s="26"/>
      <c r="Q88" s="26"/>
      <c r="S88" s="26"/>
    </row>
    <row r="89" spans="1:19" x14ac:dyDescent="0.2">
      <c r="A89" s="8"/>
    </row>
    <row r="90" spans="1:19" x14ac:dyDescent="0.2">
      <c r="A90" s="9"/>
    </row>
    <row r="91" spans="1:19" x14ac:dyDescent="0.2">
      <c r="A91" s="9"/>
    </row>
    <row r="92" spans="1:19" x14ac:dyDescent="0.2">
      <c r="A92" s="8"/>
    </row>
    <row r="93" spans="1:19" x14ac:dyDescent="0.2">
      <c r="A93" s="8"/>
    </row>
    <row r="94" spans="1:19" x14ac:dyDescent="0.2">
      <c r="A94" s="8"/>
    </row>
    <row r="95" spans="1:19" x14ac:dyDescent="0.2">
      <c r="A95" s="9"/>
    </row>
    <row r="96" spans="1:19" x14ac:dyDescent="0.2">
      <c r="A96" s="8"/>
    </row>
    <row r="97" spans="1:1" x14ac:dyDescent="0.2">
      <c r="A97" s="9"/>
    </row>
    <row r="98" spans="1:1" x14ac:dyDescent="0.2">
      <c r="A98" s="9"/>
    </row>
    <row r="99" spans="1:1" x14ac:dyDescent="0.2">
      <c r="A99" s="8"/>
    </row>
    <row r="100" spans="1:1" x14ac:dyDescent="0.2">
      <c r="A100" s="8"/>
    </row>
    <row r="101" spans="1:1" x14ac:dyDescent="0.2">
      <c r="A101" s="8"/>
    </row>
    <row r="102" spans="1:1" x14ac:dyDescent="0.2">
      <c r="A102" s="8"/>
    </row>
    <row r="103" spans="1:1" x14ac:dyDescent="0.2">
      <c r="A103" s="8"/>
    </row>
    <row r="104" spans="1:1" x14ac:dyDescent="0.2">
      <c r="A104" s="8"/>
    </row>
    <row r="105" spans="1:1" x14ac:dyDescent="0.2">
      <c r="A105" s="8"/>
    </row>
    <row r="106" spans="1:1" x14ac:dyDescent="0.2">
      <c r="A106" s="8"/>
    </row>
    <row r="107" spans="1:1" x14ac:dyDescent="0.2">
      <c r="A107" s="8"/>
    </row>
    <row r="108" spans="1:1" x14ac:dyDescent="0.2">
      <c r="A108" s="8"/>
    </row>
    <row r="109" spans="1:1" x14ac:dyDescent="0.2">
      <c r="A109" s="8"/>
    </row>
    <row r="110" spans="1:1" x14ac:dyDescent="0.2">
      <c r="A110" s="8"/>
    </row>
    <row r="111" spans="1:1" x14ac:dyDescent="0.2">
      <c r="A111" s="8"/>
    </row>
    <row r="112" spans="1:1" x14ac:dyDescent="0.2">
      <c r="A112" s="8"/>
    </row>
    <row r="113" spans="1:1" x14ac:dyDescent="0.2">
      <c r="A113" s="9"/>
    </row>
    <row r="114" spans="1:1" x14ac:dyDescent="0.2">
      <c r="A114" s="9"/>
    </row>
    <row r="115" spans="1:1" x14ac:dyDescent="0.2">
      <c r="A115" s="9"/>
    </row>
    <row r="116" spans="1:1" x14ac:dyDescent="0.2">
      <c r="A116" s="8"/>
    </row>
    <row r="117" spans="1:1" x14ac:dyDescent="0.2">
      <c r="A117" s="9"/>
    </row>
    <row r="118" spans="1:1" x14ac:dyDescent="0.2">
      <c r="A118" s="9"/>
    </row>
    <row r="119" spans="1:1" x14ac:dyDescent="0.2">
      <c r="A119" s="9"/>
    </row>
    <row r="120" spans="1:1" x14ac:dyDescent="0.2">
      <c r="A120" s="9"/>
    </row>
    <row r="121" spans="1:1" x14ac:dyDescent="0.2">
      <c r="A121" s="28"/>
    </row>
    <row r="122" spans="1:1" ht="12.75" customHeight="1" x14ac:dyDescent="0.2">
      <c r="A122" s="28"/>
    </row>
    <row r="123" spans="1:1" x14ac:dyDescent="0.2">
      <c r="A123" s="28"/>
    </row>
    <row r="124" spans="1:1" x14ac:dyDescent="0.2">
      <c r="A124" s="8"/>
    </row>
    <row r="125" spans="1:1" x14ac:dyDescent="0.2">
      <c r="A125" s="9"/>
    </row>
    <row r="126" spans="1:1" x14ac:dyDescent="0.2">
      <c r="A126" s="9"/>
    </row>
    <row r="127" spans="1:1" x14ac:dyDescent="0.2">
      <c r="A127" s="8"/>
    </row>
    <row r="128" spans="1:1" x14ac:dyDescent="0.2">
      <c r="A128" s="9"/>
    </row>
    <row r="129" spans="1:1" x14ac:dyDescent="0.2">
      <c r="A129" s="9"/>
    </row>
    <row r="130" spans="1:1" x14ac:dyDescent="0.2">
      <c r="A130" s="8"/>
    </row>
    <row r="131" spans="1:1" x14ac:dyDescent="0.2">
      <c r="A131" s="9"/>
    </row>
    <row r="132" spans="1:1" x14ac:dyDescent="0.2">
      <c r="A132" s="8"/>
    </row>
    <row r="133" spans="1:1" x14ac:dyDescent="0.2">
      <c r="A133" s="9"/>
    </row>
    <row r="134" spans="1:1" x14ac:dyDescent="0.2">
      <c r="A134" s="8"/>
    </row>
    <row r="135" spans="1:1" x14ac:dyDescent="0.2">
      <c r="A135" s="9"/>
    </row>
    <row r="136" spans="1:1" x14ac:dyDescent="0.2">
      <c r="A136" s="9"/>
    </row>
    <row r="137" spans="1:1" x14ac:dyDescent="0.2">
      <c r="A137" s="9"/>
    </row>
    <row r="138" spans="1:1" x14ac:dyDescent="0.2">
      <c r="A138" s="9"/>
    </row>
    <row r="139" spans="1:1" x14ac:dyDescent="0.2">
      <c r="A139" s="9"/>
    </row>
    <row r="140" spans="1:1" x14ac:dyDescent="0.2">
      <c r="A140" s="9"/>
    </row>
    <row r="141" spans="1:1" x14ac:dyDescent="0.2">
      <c r="A141" s="9"/>
    </row>
    <row r="142" spans="1:1" x14ac:dyDescent="0.2">
      <c r="A142" s="9"/>
    </row>
    <row r="143" spans="1:1" ht="12.75" customHeight="1" x14ac:dyDescent="0.2">
      <c r="A143" s="9"/>
    </row>
    <row r="144" spans="1:1" x14ac:dyDescent="0.2">
      <c r="A144" s="9"/>
    </row>
    <row r="145" spans="1:1" x14ac:dyDescent="0.2">
      <c r="A145" s="9"/>
    </row>
    <row r="146" spans="1:1" x14ac:dyDescent="0.2">
      <c r="A146" s="9"/>
    </row>
    <row r="147" spans="1:1" x14ac:dyDescent="0.2">
      <c r="A147" s="9"/>
    </row>
    <row r="148" spans="1:1" x14ac:dyDescent="0.2">
      <c r="A148" s="9"/>
    </row>
    <row r="149" spans="1:1" x14ac:dyDescent="0.2">
      <c r="A149" s="9"/>
    </row>
    <row r="150" spans="1:1" x14ac:dyDescent="0.2">
      <c r="A150" s="9"/>
    </row>
    <row r="151" spans="1:1" x14ac:dyDescent="0.2">
      <c r="A151" s="9"/>
    </row>
    <row r="152" spans="1:1" x14ac:dyDescent="0.2">
      <c r="A152" s="9"/>
    </row>
    <row r="153" spans="1:1" x14ac:dyDescent="0.2">
      <c r="A153" s="9"/>
    </row>
    <row r="154" spans="1:1" x14ac:dyDescent="0.2">
      <c r="A154" s="9"/>
    </row>
    <row r="155" spans="1:1" x14ac:dyDescent="0.2">
      <c r="A155" s="9"/>
    </row>
    <row r="156" spans="1:1" x14ac:dyDescent="0.2">
      <c r="A156" s="9"/>
    </row>
    <row r="157" spans="1:1" x14ac:dyDescent="0.2">
      <c r="A157" s="9"/>
    </row>
    <row r="158" spans="1:1" x14ac:dyDescent="0.2">
      <c r="A158" s="9"/>
    </row>
    <row r="159" spans="1:1" x14ac:dyDescent="0.2">
      <c r="A159" s="9"/>
    </row>
    <row r="160" spans="1:1" x14ac:dyDescent="0.2">
      <c r="A160" s="9"/>
    </row>
    <row r="161" spans="1:1" x14ac:dyDescent="0.2">
      <c r="A161" s="9"/>
    </row>
    <row r="162" spans="1:1" x14ac:dyDescent="0.2">
      <c r="A162" s="9"/>
    </row>
    <row r="163" spans="1:1" x14ac:dyDescent="0.2">
      <c r="A163" s="9"/>
    </row>
    <row r="164" spans="1:1" x14ac:dyDescent="0.2">
      <c r="A164" s="9"/>
    </row>
    <row r="165" spans="1:1" x14ac:dyDescent="0.2">
      <c r="A165" s="9"/>
    </row>
    <row r="166" spans="1:1" x14ac:dyDescent="0.2">
      <c r="A166" s="9"/>
    </row>
    <row r="167" spans="1:1" x14ac:dyDescent="0.2">
      <c r="A167" s="9"/>
    </row>
    <row r="168" spans="1:1" x14ac:dyDescent="0.2">
      <c r="A168" s="9"/>
    </row>
    <row r="169" spans="1:1" x14ac:dyDescent="0.2">
      <c r="A169" s="9"/>
    </row>
    <row r="170" spans="1:1" x14ac:dyDescent="0.2">
      <c r="A170" s="9"/>
    </row>
    <row r="171" spans="1:1" x14ac:dyDescent="0.2">
      <c r="A171" s="9"/>
    </row>
    <row r="172" spans="1:1" x14ac:dyDescent="0.2">
      <c r="A172" s="9"/>
    </row>
    <row r="173" spans="1:1" x14ac:dyDescent="0.2">
      <c r="A173" s="9"/>
    </row>
    <row r="174" spans="1:1" x14ac:dyDescent="0.2">
      <c r="A174" s="9"/>
    </row>
    <row r="175" spans="1:1" x14ac:dyDescent="0.2">
      <c r="A175" s="9"/>
    </row>
    <row r="176" spans="1:1" x14ac:dyDescent="0.2">
      <c r="A176" s="9"/>
    </row>
    <row r="177" spans="1:1" x14ac:dyDescent="0.2">
      <c r="A177" s="9"/>
    </row>
    <row r="178" spans="1:1" x14ac:dyDescent="0.2">
      <c r="A178" s="9"/>
    </row>
    <row r="179" spans="1:1" x14ac:dyDescent="0.2">
      <c r="A179" s="9"/>
    </row>
    <row r="180" spans="1:1" x14ac:dyDescent="0.2">
      <c r="A180" s="9"/>
    </row>
    <row r="181" spans="1:1" x14ac:dyDescent="0.2">
      <c r="A181" s="9"/>
    </row>
    <row r="182" spans="1:1" x14ac:dyDescent="0.2">
      <c r="A182" s="9"/>
    </row>
    <row r="183" spans="1:1" x14ac:dyDescent="0.2">
      <c r="A183" s="9"/>
    </row>
    <row r="184" spans="1:1" x14ac:dyDescent="0.2">
      <c r="A184" s="9"/>
    </row>
    <row r="185" spans="1:1" x14ac:dyDescent="0.2">
      <c r="A185" s="9"/>
    </row>
    <row r="186" spans="1:1" x14ac:dyDescent="0.2">
      <c r="A186" s="9"/>
    </row>
    <row r="187" spans="1:1" x14ac:dyDescent="0.2">
      <c r="A187" s="9"/>
    </row>
    <row r="188" spans="1:1" x14ac:dyDescent="0.2">
      <c r="A188" s="9"/>
    </row>
    <row r="189" spans="1:1" x14ac:dyDescent="0.2">
      <c r="A189" s="9"/>
    </row>
    <row r="190" spans="1:1" x14ac:dyDescent="0.2">
      <c r="A190" s="9"/>
    </row>
    <row r="191" spans="1:1" x14ac:dyDescent="0.2">
      <c r="A191" s="9"/>
    </row>
    <row r="192" spans="1:1" x14ac:dyDescent="0.2">
      <c r="A192" s="9"/>
    </row>
    <row r="193" spans="1:1" x14ac:dyDescent="0.2">
      <c r="A193" s="9"/>
    </row>
    <row r="194" spans="1:1" x14ac:dyDescent="0.2">
      <c r="A194" s="9"/>
    </row>
    <row r="195" spans="1:1" x14ac:dyDescent="0.2">
      <c r="A195" s="9"/>
    </row>
    <row r="196" spans="1:1" x14ac:dyDescent="0.2">
      <c r="A196" s="9"/>
    </row>
    <row r="197" spans="1:1" x14ac:dyDescent="0.2">
      <c r="A197" s="9"/>
    </row>
    <row r="198" spans="1:1" x14ac:dyDescent="0.2">
      <c r="A198" s="9"/>
    </row>
    <row r="199" spans="1:1" x14ac:dyDescent="0.2">
      <c r="A199" s="9"/>
    </row>
    <row r="200" spans="1:1" x14ac:dyDescent="0.2">
      <c r="A200" s="9"/>
    </row>
    <row r="201" spans="1:1" x14ac:dyDescent="0.2">
      <c r="A201" s="9"/>
    </row>
    <row r="202" spans="1:1" x14ac:dyDescent="0.2">
      <c r="A202" s="9"/>
    </row>
    <row r="203" spans="1:1" x14ac:dyDescent="0.2">
      <c r="A203" s="9"/>
    </row>
    <row r="204" spans="1:1" x14ac:dyDescent="0.2">
      <c r="A204" s="9"/>
    </row>
    <row r="205" spans="1:1" x14ac:dyDescent="0.2">
      <c r="A205" s="9"/>
    </row>
    <row r="206" spans="1:1" x14ac:dyDescent="0.2">
      <c r="A206" s="9"/>
    </row>
    <row r="207" spans="1:1" x14ac:dyDescent="0.2">
      <c r="A207" s="9"/>
    </row>
    <row r="208" spans="1:1" x14ac:dyDescent="0.2">
      <c r="A208" s="9"/>
    </row>
    <row r="209" spans="1:1" x14ac:dyDescent="0.2">
      <c r="A209" s="9"/>
    </row>
    <row r="210" spans="1:1" x14ac:dyDescent="0.2">
      <c r="A210" s="9"/>
    </row>
    <row r="211" spans="1:1" x14ac:dyDescent="0.2">
      <c r="A211" s="9"/>
    </row>
  </sheetData>
  <mergeCells count="29">
    <mergeCell ref="J6:K6"/>
    <mergeCell ref="L6:N6"/>
    <mergeCell ref="J7:J8"/>
    <mergeCell ref="K7:K8"/>
    <mergeCell ref="L7:L8"/>
    <mergeCell ref="M7:M8"/>
    <mergeCell ref="N7:N8"/>
    <mergeCell ref="A121:A123"/>
    <mergeCell ref="A6:A8"/>
    <mergeCell ref="B6:D6"/>
    <mergeCell ref="B7:B8"/>
    <mergeCell ref="C7:C8"/>
    <mergeCell ref="D7:D8"/>
    <mergeCell ref="A3:S3"/>
    <mergeCell ref="A4:S4"/>
    <mergeCell ref="O6:P6"/>
    <mergeCell ref="Q6:S6"/>
    <mergeCell ref="O7:O8"/>
    <mergeCell ref="P7:P8"/>
    <mergeCell ref="Q7:Q8"/>
    <mergeCell ref="R7:R8"/>
    <mergeCell ref="S7:S8"/>
    <mergeCell ref="E6:F6"/>
    <mergeCell ref="G6:I6"/>
    <mergeCell ref="E7:E8"/>
    <mergeCell ref="F7:F8"/>
    <mergeCell ref="G7:G8"/>
    <mergeCell ref="H7:H8"/>
    <mergeCell ref="I7:I8"/>
  </mergeCells>
  <phoneticPr fontId="0" type="noConversion"/>
  <printOptions horizontalCentered="1"/>
  <pageMargins left="0.19685039370078741" right="0.19685039370078741" top="0.19685039370078741" bottom="0" header="0.51181102362204722" footer="0.51181102362204722"/>
  <pageSetup paperSize="8" scale="85" fitToHeight="0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2025-04-25T11:16:12Z</cp:lastPrinted>
  <dcterms:created xsi:type="dcterms:W3CDTF">1997-01-17T14:02:09Z</dcterms:created>
  <dcterms:modified xsi:type="dcterms:W3CDTF">2025-05-20T11:25:54Z</dcterms:modified>
</cp:coreProperties>
</file>